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888" firstSheet="2" activeTab="2"/>
  </bookViews>
  <sheets>
    <sheet name="расчет обеспеченности" sheetId="1" state="hidden" r:id="rId1"/>
    <sheet name="ввод жилья" sheetId="2" state="hidden" r:id="rId2"/>
    <sheet name="Тбилисское с_п" sheetId="3" r:id="rId3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Area" localSheetId="2">'Тбилисское с_п'!$A$1:$G$153</definedName>
  </definedNames>
  <calcPr fullCalcOnLoad="1"/>
</workbook>
</file>

<file path=xl/comments3.xml><?xml version="1.0" encoding="utf-8"?>
<comments xmlns="http://schemas.openxmlformats.org/spreadsheetml/2006/main">
  <authors>
    <author>Бухгалтерия</author>
  </authors>
  <commentList>
    <comment ref="B122" authorId="0">
      <text>
        <r>
          <rPr>
            <b/>
            <sz val="8"/>
            <rFont val="Tahoma"/>
            <family val="0"/>
          </rPr>
          <t xml:space="preserve">архитектура Валентина т.31404
</t>
        </r>
      </text>
    </comment>
  </commentList>
</comments>
</file>

<file path=xl/sharedStrings.xml><?xml version="1.0" encoding="utf-8"?>
<sst xmlns="http://schemas.openxmlformats.org/spreadsheetml/2006/main" count="308" uniqueCount="158">
  <si>
    <t>Показатель, единица измерения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</si>
  <si>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</si>
  <si>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</si>
  <si>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</si>
  <si>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</si>
  <si>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</si>
  <si>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</si>
  <si>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в том числе:</t>
  </si>
  <si>
    <t>Из общего объема сельскохозяйственной продукции:</t>
  </si>
  <si>
    <t>Производство основных видов сельскохозяйственной продукции</t>
  </si>
  <si>
    <t>Зерно и зернобобовые культуры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</si>
  <si>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</si>
  <si>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</si>
  <si>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</si>
  <si>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</si>
  <si>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</si>
  <si>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</si>
  <si>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</si>
  <si>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</si>
  <si>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</si>
  <si>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</si>
  <si>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</si>
  <si>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</si>
  <si>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</si>
  <si>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</si>
  <si>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</si>
  <si>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</si>
  <si>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</si>
  <si>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</si>
  <si>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</si>
  <si>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</si>
  <si>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</si>
  <si>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</si>
  <si>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</si>
  <si>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</si>
  <si>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</si>
  <si>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</si>
  <si>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</si>
  <si>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</si>
  <si>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</si>
  <si>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</si>
  <si>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</si>
  <si>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</si>
  <si>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</si>
  <si>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</si>
  <si>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</si>
  <si>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</si>
  <si>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</si>
  <si>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</si>
  <si>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</si>
  <si>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</si>
  <si>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</si>
  <si>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</si>
  <si>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</si>
  <si>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в том числе в  крестьянских (фермерских) хозяйствах и у индивидуальных предпринимателей</t>
  </si>
  <si>
    <t>Численность поголовья сельскохозяйственных животных на конец года во всех категориях хозяйств</t>
  </si>
  <si>
    <t>в том числе в крестьянских (фермерских) хозяйствах и хозяйствах индивидуальных предпринимателей</t>
  </si>
  <si>
    <t>продукция животноводства, млн. руб. в действующих ценах</t>
  </si>
  <si>
    <t>Яйца - всего, млн. штук</t>
  </si>
  <si>
    <t>УТВЕРЖДЕН</t>
  </si>
  <si>
    <t>ПРИЛОЖЕНИЕ</t>
  </si>
  <si>
    <t>Улов рыбы в прудовых и других рыбоводных хозяйствах, тонн</t>
  </si>
  <si>
    <t>№ п/п</t>
  </si>
  <si>
    <t>Сельское хозяйство</t>
  </si>
  <si>
    <t>Картофель - всего, тыс.тонн</t>
  </si>
  <si>
    <t>Овощи - всего, тыс.тонн</t>
  </si>
  <si>
    <t>Плоды и ягоды - всего,  тыс.тонн</t>
  </si>
  <si>
    <t>Виноград - всего, тыс.тонн</t>
  </si>
  <si>
    <t>Мясо в живой массе, тыс.тонн</t>
  </si>
  <si>
    <t>Среднегодовая численность постоянного населения- всего,тыс.чел.</t>
  </si>
  <si>
    <t>численность занятых в экономике,тыс.чел</t>
  </si>
  <si>
    <t>Номинальная начисленная среднемесячная заработная плата, тыс.руб.</t>
  </si>
  <si>
    <t>Среднедушевой денежный доход на одного жителя, тыс.руб.</t>
  </si>
  <si>
    <t>Уровень регистрируемой безработницы, в % от численности трудоспособного населения в трудоспособном возрасте</t>
  </si>
  <si>
    <t>Прибыль прибыльных предприятий, млн.руб.</t>
  </si>
  <si>
    <t>Убыток предприятий, млн.руб.</t>
  </si>
  <si>
    <t>Сальдированный финансовый результат деятельности хозяйственного комплекса района (по полному кругу организаций), млн.руб.</t>
  </si>
  <si>
    <t>Фонд заработной платы по полному кругу предприятий и организаций, млн.руб.</t>
  </si>
  <si>
    <t>Объем отгруженных товаров собственного производства по полному кругу предприятий, млн.руб.</t>
  </si>
  <si>
    <t>Обрабатывающие производства (D), млн.руб.</t>
  </si>
  <si>
    <t>Производство и распределение электроэнергии, газа и воды (Е), млн.руб.</t>
  </si>
  <si>
    <t>Объем отгруженных товаров собственного производства по крупным и средним предприятиям,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</si>
  <si>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</si>
  <si>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</si>
  <si>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тонн</t>
  </si>
  <si>
    <t>Цельномолочная продукция, тыс.тонн</t>
  </si>
  <si>
    <t>Масло сливочное,тонн</t>
  </si>
  <si>
    <t>Масло растительные, тыс.тонн</t>
  </si>
  <si>
    <t>Сахар-песок, тыс.тонн</t>
  </si>
  <si>
    <t>Транспорт</t>
  </si>
  <si>
    <t>Объем услуг транспорта-всего, млн. руб.</t>
  </si>
  <si>
    <t>Объем услуг транспорта по крупным и средним предприятиям, млн.руб.</t>
  </si>
  <si>
    <t>Рынки товаров и услуг</t>
  </si>
  <si>
    <t>Инвестиционная деятельность</t>
  </si>
  <si>
    <t>Объем инвестиций в основной капитал за счет всех источников финансирования, млн. руб.</t>
  </si>
  <si>
    <t>Объем инвестиций в основной капитал за счет всех источников финансирования по крупным и средним предприятием, млн.руб.</t>
  </si>
  <si>
    <t>Строительство</t>
  </si>
  <si>
    <t>Сыр и продукты сырные, тонн</t>
  </si>
  <si>
    <t>х</t>
  </si>
  <si>
    <t>Объем работ, выполненных собственными силами по виду деятельности строительство- всего, тыс.руб.</t>
  </si>
  <si>
    <t>Объем работ в строительстве по крупным и средним предприятиям, млн. руб.</t>
  </si>
  <si>
    <t>Ввод в эксплуатацию жилых домов - всего, тыс.кв.м. общей площади</t>
  </si>
  <si>
    <t>в том числе за счет средств индивидуальных застройщиков, тыс. кв.м. общей площади</t>
  </si>
  <si>
    <t>Средняя обеспеченность населения площадью жилых квартир (на конец года), кв.м. на чел.</t>
  </si>
  <si>
    <t>Социальная сфера</t>
  </si>
  <si>
    <t>Обеспеченность населения учреждениями социально-культурной сферы:</t>
  </si>
  <si>
    <t>спортивными сооружениям, кв. м. на 1 тыс. населения</t>
  </si>
  <si>
    <t>Удельный вес населения, занимающегося спортом, %</t>
  </si>
  <si>
    <t>Малый бизнес</t>
  </si>
  <si>
    <t>Количество субъектов малого предпринимательства , единиц</t>
  </si>
  <si>
    <t>численность работников в малом предпринимательстве, человек.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</si>
  <si>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</si>
  <si>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</si>
  <si>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</si>
  <si>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</si>
  <si>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</si>
  <si>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</si>
  <si>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</si>
  <si>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</si>
  <si>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</si>
  <si>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пос. мест на 1 тыс. населения</t>
  </si>
  <si>
    <t>обеспеченность врачами, чел.на 10 тыс.населения</t>
  </si>
  <si>
    <t>средним медицинским персоналом, чел. на 10 тыс.населения</t>
  </si>
  <si>
    <t>Численность детей в дошкольных образовательных учреждениях, чел.</t>
  </si>
  <si>
    <t>Численность учащихся в общеобразовательных учреждениях, чел.</t>
  </si>
  <si>
    <t>Обеспеченность дошкольными образовательными учреждениями, мест на 1000 детей в возрасте 1-6 лет</t>
  </si>
  <si>
    <t>Количество мест в детских дошкольных учреждениях</t>
  </si>
  <si>
    <t>Количество групп альтернативных моделей дошкольного образования,ед.</t>
  </si>
  <si>
    <t xml:space="preserve">амбулаторно-поликлиническими учреждениями, посещений в смену на 10 тыс.населения ед. </t>
  </si>
  <si>
    <t>Численность зарегистрированных безработных (среднегодовая), тыс.чел.</t>
  </si>
  <si>
    <t>Промышленность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</si>
  <si>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</si>
  <si>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</si>
  <si>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Объем платных услуг населению по полному кругу организаций, млн.руб.</t>
  </si>
  <si>
    <t>в т.ч. по крупным и средним предприятиям, млн.руб.</t>
  </si>
  <si>
    <t>в т.ч. по крупным и средним предприятиям, млн.руб</t>
  </si>
  <si>
    <t>в % к предыдущему году св сопоставимых ценах</t>
  </si>
  <si>
    <t>в % к предыдущему году в сопоставимых ценах</t>
  </si>
  <si>
    <t>значение</t>
  </si>
  <si>
    <t>процент выполнения</t>
  </si>
  <si>
    <t>решением Совета</t>
  </si>
  <si>
    <t>Тбилисского сельского поселения</t>
  </si>
  <si>
    <t>Тбилисского района от</t>
  </si>
  <si>
    <t xml:space="preserve">продукция растениеводства, млн. руб. в действующих ценах </t>
  </si>
  <si>
    <t xml:space="preserve">Кирпич строительный, млн.усл.ед. </t>
  </si>
  <si>
    <t xml:space="preserve"> </t>
  </si>
  <si>
    <t>2017 год прогноз</t>
  </si>
  <si>
    <t>темп роста к уровню 2016г., %</t>
  </si>
  <si>
    <t>Добыча полезных ископаемых (С), млн.руб.</t>
  </si>
  <si>
    <t>больничными койками, коек на 10 тыс.населения</t>
  </si>
  <si>
    <t>-</t>
  </si>
  <si>
    <t>Глава Тбилисского сельского</t>
  </si>
  <si>
    <t>поселения Тбилисского района</t>
  </si>
  <si>
    <t>В.А. Чвикалов</t>
  </si>
  <si>
    <t>Выполнение индикативного плана социально-экономического развития Тбилисского сельского поселения Тбилисского района                                                             за 1 полугодие 2017 года</t>
  </si>
  <si>
    <t>факт за 1 полугодие 2017 года</t>
  </si>
  <si>
    <t>факт за 1 полугодие 2016 года</t>
  </si>
  <si>
    <t>«28» августа 2017 года № 285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</si>
</sst>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\-???_р_._-;_-@_-"/>
    <numFmt numFmtId="165" formatCode="#,##0.000"/>
    <numFmt numFmtId="166" formatCode="_-* #,##0.0_р_._-;\-* #,##0.0_р_._-;_-* \-?_р_._-;_-@_-"/>
    <numFmt numFmtId="167" formatCode="0.000"/>
    <numFmt numFmtId="168" formatCode="_-* #,##0.0_р_._-;\-* #,##0.0_р_._-;_-* &quot;-&quot;?_р_._-;_-@_-"/>
    <numFmt numFmtId="169" formatCode="_-* #,##0.000_р_._-;\-* #,##0.000_р_._-;_-* &quot;-&quot;???_р_._-;_-@_-"/>
    <numFmt numFmtId="170" formatCode="_-* #,##0.00_р_._-;\-* #,##0.00_р_._-;_-* \-?_р_._-;_-@_-"/>
    <numFmt numFmtId="171" formatCode="#,##0.0_ ;\-#,##0.0\ "/>
    <numFmt numFmtId="172" formatCode="_-* #,##0_р_._-;\-* #,##0_р_._-;_-* \-?_р_._-;_-@_-"/>
    <numFmt numFmtId="173" formatCode="_-* #,##0.00_р_._-;\-* #,##0.00_р_._-;_-* \-???_р_._-;_-@_-"/>
    <numFmt numFmtId="174" formatCode="_-* #,##0.0_р_._-;\-* #,##0.0_р_._-;_-* \-???_р_._-;_-@_-"/>
    <numFmt numFmtId="175" formatCode="_-* #,##0_р_._-;\-* #,##0_р_._-;_-* \-???_р_._-;_-@_-"/>
    <numFmt numFmtId="176" formatCode="_-* #,##0.000_р_._-;\-* #,##0.000_р_._-;_-* \-?_р_._-;_-@_-"/>
    <numFmt numFmtId="177" formatCode="_-* #,##0.000_р_._-;\-* #,##0.000_р_._-;_-* &quot;-&quot;??_р_._-;_-@_-"/>
    <numFmt numFmtId="178" formatCode="_-* #,##0.0000_р_._-;\-* #,##0.0000_р_._-;_-* \-?_р_._-;_-@_-"/>
    <numFmt numFmtId="179" formatCode="#,##0.0"/>
    <numFmt numFmtId="180" formatCode="_-* #,##0.00[$р.-419]_-;\-* #,##0.00[$р.-419]_-;_-* &quot;-&quot;??[$р.-419]_-;_-@_-"/>
    <numFmt numFmtId="181" formatCode="_-* #,##0.0_р_._-;\-* #,##0.0_р_._-;_-* &quot;-&quot;_р_._-;_-@_-"/>
    <numFmt numFmtId="182" formatCode="0.0"/>
    <numFmt numFmtId="183" formatCode="_-* #,##0.0000_р_._-;\-* #,##0.0000_р_._-;_-* \-???_р_._-;_-@_-"/>
    <numFmt numFmtId="184" formatCode="_-* #,##0.000_р_._-;\-* #,##0.000_р_._-;_-* &quot;-&quot;?_р_._-;_-@_-"/>
    <numFmt numFmtId="185" formatCode="_-* #,##0.00_р_._-;\-* #,##0.0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_р_._-;\-* #,##0.00000_р_._-;_-* \-?_р_._-;_-@_-"/>
    <numFmt numFmtId="191" formatCode="#,##0.000_ ;\-#,##0.000\ "/>
    <numFmt numFmtId="192" formatCode="_-* #,##0.0000_р_._-;\-* #,##0.0000_р_._-;_-* &quot;-&quot;?_р_._-;_-@_-"/>
    <numFmt numFmtId="193" formatCode="_-* #,##0.0000_р_._-;\-* #,##0.0000_р_._-;_-* &quot;-&quot;????_р_._-;_-@_-"/>
    <numFmt numFmtId="194" formatCode="0.00000"/>
    <numFmt numFmtId="195" formatCode="0.0000"/>
  </numFmts>
  <fonts count="36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  <font>
      <b/>
      <sz val="8"/>
      <name val="Tahoma"/>
      <family val="0"/>
    </font>
    <font>
      <i/>
      <sz val="11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2" fillId="4" borderId="18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2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2" fillId="0" borderId="18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67" fontId="0" fillId="0" borderId="10" xfId="0" applyNumberFormat="1" applyBorder="1" applyAlignment="1">
      <alignment horizontal="right"/>
    </xf>
    <xf numFmtId="167" fontId="0" fillId="0" borderId="10" xfId="0" applyNumberFormat="1" applyFill="1" applyBorder="1" applyAlignment="1">
      <alignment/>
    </xf>
    <xf numFmtId="167" fontId="0" fillId="0" borderId="10" xfId="0" applyNumberFormat="1" applyFill="1" applyBorder="1" applyAlignment="1">
      <alignment horizontal="right"/>
    </xf>
    <xf numFmtId="167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0" fontId="19" fillId="24" borderId="0" xfId="0" applyFont="1" applyFill="1" applyAlignment="1">
      <alignment/>
    </xf>
    <xf numFmtId="0" fontId="19" fillId="24" borderId="19" xfId="0" applyFont="1" applyFill="1" applyBorder="1" applyAlignment="1">
      <alignment horizontal="justify" vertical="center"/>
    </xf>
    <xf numFmtId="0" fontId="19" fillId="24" borderId="19" xfId="0" applyFont="1" applyFill="1" applyBorder="1" applyAlignment="1">
      <alignment vertical="center" wrapText="1"/>
    </xf>
    <xf numFmtId="0" fontId="19" fillId="24" borderId="19" xfId="0" applyFont="1" applyFill="1" applyBorder="1" applyAlignment="1">
      <alignment horizontal="left" vertical="center" wrapText="1"/>
    </xf>
    <xf numFmtId="0" fontId="19" fillId="24" borderId="19" xfId="0" applyFont="1" applyFill="1" applyBorder="1" applyAlignment="1">
      <alignment horizontal="left" vertical="center" wrapText="1" indent="1"/>
    </xf>
    <xf numFmtId="0" fontId="19" fillId="24" borderId="2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horizontal="center" vertical="center"/>
    </xf>
    <xf numFmtId="0" fontId="19" fillId="0" borderId="20" xfId="0" applyFont="1" applyBorder="1" applyAlignment="1">
      <alignment wrapText="1"/>
    </xf>
    <xf numFmtId="0" fontId="20" fillId="24" borderId="20" xfId="0" applyFont="1" applyFill="1" applyBorder="1" applyAlignment="1">
      <alignment vertical="center" wrapText="1"/>
    </xf>
    <xf numFmtId="0" fontId="19" fillId="24" borderId="20" xfId="0" applyFont="1" applyFill="1" applyBorder="1" applyAlignment="1">
      <alignment vertical="center" wrapText="1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 wrapText="1"/>
    </xf>
    <xf numFmtId="182" fontId="19" fillId="24" borderId="0" xfId="0" applyNumberFormat="1" applyFont="1" applyFill="1" applyAlignment="1">
      <alignment/>
    </xf>
    <xf numFmtId="0" fontId="19" fillId="0" borderId="2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justify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wrapText="1"/>
    </xf>
    <xf numFmtId="182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66" fontId="19" fillId="0" borderId="0" xfId="0" applyNumberFormat="1" applyFont="1" applyFill="1" applyBorder="1" applyAlignment="1">
      <alignment horizontal="justify" vertical="center"/>
    </xf>
    <xf numFmtId="0" fontId="27" fillId="24" borderId="1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167" fontId="19" fillId="0" borderId="20" xfId="0" applyNumberFormat="1" applyFont="1" applyFill="1" applyBorder="1" applyAlignment="1">
      <alignment horizontal="center" vertical="center"/>
    </xf>
    <xf numFmtId="182" fontId="29" fillId="24" borderId="20" xfId="0" applyNumberFormat="1" applyFont="1" applyFill="1" applyBorder="1" applyAlignment="1">
      <alignment horizontal="center"/>
    </xf>
    <xf numFmtId="182" fontId="19" fillId="24" borderId="0" xfId="0" applyNumberFormat="1" applyFont="1" applyFill="1" applyBorder="1" applyAlignment="1">
      <alignment horizontal="justify" vertical="center"/>
    </xf>
    <xf numFmtId="182" fontId="19" fillId="24" borderId="20" xfId="0" applyNumberFormat="1" applyFont="1" applyFill="1" applyBorder="1" applyAlignment="1">
      <alignment horizontal="center" vertical="center"/>
    </xf>
    <xf numFmtId="182" fontId="28" fillId="24" borderId="20" xfId="0" applyNumberFormat="1" applyFont="1" applyFill="1" applyBorder="1" applyAlignment="1">
      <alignment horizontal="center" vertical="center"/>
    </xf>
    <xf numFmtId="178" fontId="19" fillId="0" borderId="20" xfId="0" applyNumberFormat="1" applyFont="1" applyFill="1" applyBorder="1" applyAlignment="1">
      <alignment horizontal="center" vertical="center"/>
    </xf>
    <xf numFmtId="178" fontId="19" fillId="0" borderId="21" xfId="0" applyNumberFormat="1" applyFont="1" applyFill="1" applyBorder="1" applyAlignment="1">
      <alignment horizontal="center" vertical="center" wrapText="1"/>
    </xf>
    <xf numFmtId="178" fontId="19" fillId="0" borderId="20" xfId="0" applyNumberFormat="1" applyFont="1" applyFill="1" applyBorder="1" applyAlignment="1">
      <alignment horizontal="center" vertical="center" wrapText="1"/>
    </xf>
    <xf numFmtId="178" fontId="30" fillId="0" borderId="20" xfId="0" applyNumberFormat="1" applyFont="1" applyFill="1" applyBorder="1" applyAlignment="1">
      <alignment horizontal="center" vertical="center" wrapText="1"/>
    </xf>
    <xf numFmtId="178" fontId="30" fillId="0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 indent="1"/>
    </xf>
    <xf numFmtId="182" fontId="28" fillId="0" borderId="20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 wrapText="1"/>
    </xf>
    <xf numFmtId="182" fontId="29" fillId="0" borderId="20" xfId="0" applyNumberFormat="1" applyFont="1" applyFill="1" applyBorder="1" applyAlignment="1">
      <alignment horizontal="center"/>
    </xf>
    <xf numFmtId="176" fontId="19" fillId="0" borderId="20" xfId="0" applyNumberFormat="1" applyFont="1" applyFill="1" applyBorder="1" applyAlignment="1">
      <alignment horizontal="center" vertical="center"/>
    </xf>
    <xf numFmtId="182" fontId="19" fillId="0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0" fontId="20" fillId="0" borderId="23" xfId="0" applyFont="1" applyFill="1" applyBorder="1" applyAlignment="1">
      <alignment wrapText="1"/>
    </xf>
    <xf numFmtId="176" fontId="19" fillId="0" borderId="20" xfId="0" applyNumberFormat="1" applyFont="1" applyFill="1" applyBorder="1" applyAlignment="1">
      <alignment vertical="center"/>
    </xf>
    <xf numFmtId="182" fontId="19" fillId="0" borderId="20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/>
    </xf>
    <xf numFmtId="182" fontId="29" fillId="0" borderId="2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19" fillId="0" borderId="19" xfId="0" applyFont="1" applyFill="1" applyBorder="1" applyAlignment="1">
      <alignment horizontal="left" vertical="center" wrapText="1"/>
    </xf>
    <xf numFmtId="167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82" fontId="26" fillId="0" borderId="0" xfId="0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justify" vertical="center"/>
    </xf>
    <xf numFmtId="0" fontId="19" fillId="0" borderId="19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24" borderId="19" xfId="0" applyFont="1" applyFill="1" applyBorder="1" applyAlignment="1">
      <alignment wrapText="1"/>
    </xf>
    <xf numFmtId="182" fontId="29" fillId="0" borderId="19" xfId="0" applyNumberFormat="1" applyFont="1" applyBorder="1" applyAlignment="1">
      <alignment horizontal="right" vertical="center"/>
    </xf>
    <xf numFmtId="0" fontId="20" fillId="0" borderId="25" xfId="0" applyFont="1" applyFill="1" applyBorder="1" applyAlignment="1">
      <alignment horizontal="left" vertical="center"/>
    </xf>
    <xf numFmtId="178" fontId="19" fillId="0" borderId="22" xfId="0" applyNumberFormat="1" applyFont="1" applyFill="1" applyBorder="1" applyAlignment="1">
      <alignment horizontal="center" vertical="center"/>
    </xf>
    <xf numFmtId="176" fontId="19" fillId="0" borderId="20" xfId="0" applyNumberFormat="1" applyFont="1" applyFill="1" applyBorder="1" applyAlignment="1">
      <alignment horizontal="left" vertical="center" wrapText="1"/>
    </xf>
    <xf numFmtId="176" fontId="30" fillId="0" borderId="20" xfId="0" applyNumberFormat="1" applyFont="1" applyFill="1" applyBorder="1" applyAlignment="1">
      <alignment/>
    </xf>
    <xf numFmtId="176" fontId="30" fillId="0" borderId="20" xfId="0" applyNumberFormat="1" applyFont="1" applyFill="1" applyBorder="1" applyAlignment="1">
      <alignment horizontal="left" vertical="center" wrapText="1"/>
    </xf>
    <xf numFmtId="184" fontId="19" fillId="0" borderId="20" xfId="0" applyNumberFormat="1" applyFont="1" applyFill="1" applyBorder="1" applyAlignment="1">
      <alignment horizontal="left" vertical="center" wrapText="1"/>
    </xf>
    <xf numFmtId="1" fontId="19" fillId="0" borderId="20" xfId="0" applyNumberFormat="1" applyFont="1" applyFill="1" applyBorder="1" applyAlignment="1">
      <alignment horizontal="center" vertical="center"/>
    </xf>
    <xf numFmtId="194" fontId="19" fillId="0" borderId="20" xfId="0" applyNumberFormat="1" applyFont="1" applyFill="1" applyBorder="1" applyAlignment="1">
      <alignment horizontal="center" vertical="center" wrapText="1"/>
    </xf>
    <xf numFmtId="194" fontId="19" fillId="0" borderId="20" xfId="0" applyNumberFormat="1" applyFont="1" applyFill="1" applyBorder="1" applyAlignment="1">
      <alignment horizontal="center" vertical="center"/>
    </xf>
    <xf numFmtId="167" fontId="28" fillId="0" borderId="20" xfId="0" applyNumberFormat="1" applyFont="1" applyFill="1" applyBorder="1" applyAlignment="1">
      <alignment horizontal="center" vertical="center"/>
    </xf>
    <xf numFmtId="174" fontId="29" fillId="0" borderId="20" xfId="0" applyNumberFormat="1" applyFont="1" applyFill="1" applyBorder="1" applyAlignment="1">
      <alignment/>
    </xf>
    <xf numFmtId="195" fontId="19" fillId="0" borderId="20" xfId="0" applyNumberFormat="1" applyFont="1" applyFill="1" applyBorder="1" applyAlignment="1">
      <alignment horizontal="center" vertical="center"/>
    </xf>
    <xf numFmtId="167" fontId="29" fillId="0" borderId="20" xfId="0" applyNumberFormat="1" applyFont="1" applyFill="1" applyBorder="1" applyAlignment="1">
      <alignment horizontal="center"/>
    </xf>
    <xf numFmtId="182" fontId="28" fillId="0" borderId="19" xfId="0" applyNumberFormat="1" applyFont="1" applyFill="1" applyBorder="1" applyAlignment="1">
      <alignment horizontal="center" vertical="center"/>
    </xf>
    <xf numFmtId="167" fontId="29" fillId="0" borderId="0" xfId="0" applyNumberFormat="1" applyFont="1" applyFill="1" applyBorder="1" applyAlignment="1">
      <alignment horizontal="justify" vertical="center"/>
    </xf>
    <xf numFmtId="0" fontId="19" fillId="25" borderId="20" xfId="0" applyFont="1" applyFill="1" applyBorder="1" applyAlignment="1">
      <alignment horizontal="center" vertical="center"/>
    </xf>
    <xf numFmtId="167" fontId="19" fillId="25" borderId="20" xfId="0" applyNumberFormat="1" applyFont="1" applyFill="1" applyBorder="1" applyAlignment="1">
      <alignment horizontal="center" vertical="center"/>
    </xf>
    <xf numFmtId="167" fontId="28" fillId="25" borderId="20" xfId="0" applyNumberFormat="1" applyFont="1" applyFill="1" applyBorder="1" applyAlignment="1">
      <alignment horizontal="center" vertical="center"/>
    </xf>
    <xf numFmtId="182" fontId="28" fillId="25" borderId="20" xfId="0" applyNumberFormat="1" applyFont="1" applyFill="1" applyBorder="1" applyAlignment="1">
      <alignment horizontal="center" vertical="center"/>
    </xf>
    <xf numFmtId="0" fontId="19" fillId="25" borderId="0" xfId="0" applyFont="1" applyFill="1" applyAlignment="1">
      <alignment/>
    </xf>
    <xf numFmtId="176" fontId="19" fillId="25" borderId="20" xfId="0" applyNumberFormat="1" applyFont="1" applyFill="1" applyBorder="1" applyAlignment="1">
      <alignment horizontal="center" vertical="center"/>
    </xf>
    <xf numFmtId="182" fontId="19" fillId="25" borderId="20" xfId="0" applyNumberFormat="1" applyFont="1" applyFill="1" applyBorder="1" applyAlignment="1">
      <alignment horizontal="center" vertical="center"/>
    </xf>
    <xf numFmtId="0" fontId="19" fillId="25" borderId="24" xfId="0" applyFont="1" applyFill="1" applyBorder="1" applyAlignment="1">
      <alignment wrapText="1"/>
    </xf>
    <xf numFmtId="0" fontId="19" fillId="25" borderId="19" xfId="0" applyFont="1" applyFill="1" applyBorder="1" applyAlignment="1">
      <alignment vertical="center" wrapText="1"/>
    </xf>
    <xf numFmtId="0" fontId="19" fillId="25" borderId="20" xfId="0" applyFont="1" applyFill="1" applyBorder="1" applyAlignment="1">
      <alignment vertical="center" wrapText="1"/>
    </xf>
    <xf numFmtId="182" fontId="29" fillId="25" borderId="20" xfId="0" applyNumberFormat="1" applyFont="1" applyFill="1" applyBorder="1" applyAlignment="1">
      <alignment horizontal="center"/>
    </xf>
    <xf numFmtId="182" fontId="19" fillId="25" borderId="20" xfId="0" applyNumberFormat="1" applyFont="1" applyFill="1" applyBorder="1" applyAlignment="1">
      <alignment horizontal="right" vertical="center"/>
    </xf>
    <xf numFmtId="182" fontId="29" fillId="25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 wrapText="1"/>
    </xf>
    <xf numFmtId="167" fontId="19" fillId="0" borderId="20" xfId="0" applyNumberFormat="1" applyFont="1" applyFill="1" applyBorder="1" applyAlignment="1">
      <alignment horizontal="center" vertical="center" wrapText="1"/>
    </xf>
    <xf numFmtId="174" fontId="34" fillId="0" borderId="20" xfId="0" applyNumberFormat="1" applyFont="1" applyFill="1" applyBorder="1" applyAlignment="1">
      <alignment/>
    </xf>
    <xf numFmtId="182" fontId="34" fillId="0" borderId="2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 vertical="center" wrapText="1"/>
    </xf>
    <xf numFmtId="167" fontId="34" fillId="0" borderId="20" xfId="0" applyNumberFormat="1" applyFont="1" applyFill="1" applyBorder="1" applyAlignment="1">
      <alignment horizontal="center"/>
    </xf>
    <xf numFmtId="167" fontId="29" fillId="0" borderId="20" xfId="0" applyNumberFormat="1" applyFont="1" applyFill="1" applyBorder="1" applyAlignment="1">
      <alignment/>
    </xf>
    <xf numFmtId="167" fontId="19" fillId="0" borderId="20" xfId="0" applyNumberFormat="1" applyFont="1" applyFill="1" applyBorder="1" applyAlignment="1">
      <alignment horizontal="center"/>
    </xf>
    <xf numFmtId="182" fontId="19" fillId="0" borderId="19" xfId="0" applyNumberFormat="1" applyFont="1" applyFill="1" applyBorder="1" applyAlignment="1">
      <alignment horizontal="right" vertical="center"/>
    </xf>
    <xf numFmtId="182" fontId="19" fillId="0" borderId="2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/>
    </xf>
    <xf numFmtId="0" fontId="21" fillId="22" borderId="26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21" fillId="4" borderId="26" xfId="0" applyFont="1" applyFill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2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182" fontId="19" fillId="0" borderId="27" xfId="0" applyNumberFormat="1" applyFont="1" applyFill="1" applyBorder="1" applyAlignment="1">
      <alignment horizontal="center" vertical="center" wrapText="1"/>
    </xf>
    <xf numFmtId="182" fontId="19" fillId="0" borderId="21" xfId="0" applyNumberFormat="1" applyFont="1" applyFill="1" applyBorder="1" applyAlignment="1">
      <alignment horizontal="center" vertical="center" wrapText="1"/>
    </xf>
    <xf numFmtId="167" fontId="19" fillId="0" borderId="27" xfId="0" applyNumberFormat="1" applyFont="1" applyFill="1" applyBorder="1" applyAlignment="1">
      <alignment horizontal="center" vertical="center" wrapText="1"/>
    </xf>
    <xf numFmtId="167" fontId="19" fillId="0" borderId="21" xfId="0" applyNumberFormat="1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0" fillId="24" borderId="25" xfId="0" applyFont="1" applyFill="1" applyBorder="1" applyAlignment="1">
      <alignment horizontal="left" vertical="center" wrapText="1"/>
    </xf>
    <xf numFmtId="182" fontId="19" fillId="0" borderId="22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wrapText="1"/>
    </xf>
    <xf numFmtId="0" fontId="20" fillId="0" borderId="25" xfId="0" applyFont="1" applyFill="1" applyBorder="1" applyAlignment="1">
      <alignment horizontal="left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166" t="s">
        <v>21</v>
      </c>
      <c r="B2" s="166"/>
      <c r="C2" s="166"/>
      <c r="D2" s="166"/>
      <c r="E2" s="166"/>
      <c r="F2" s="166"/>
      <c r="G2" s="166"/>
      <c r="H2" s="166"/>
      <c r="I2" s="166"/>
      <c r="J2" s="166"/>
    </row>
    <row r="4" spans="1:13" ht="12.75">
      <c r="A4" s="167"/>
      <c r="B4" s="168" t="s">
        <v>22</v>
      </c>
      <c r="C4" s="168"/>
      <c r="D4" s="168"/>
      <c r="E4" s="169" t="s">
        <v>23</v>
      </c>
      <c r="F4" s="169"/>
      <c r="G4" s="169"/>
      <c r="H4" s="165" t="s">
        <v>24</v>
      </c>
      <c r="I4" s="165"/>
      <c r="J4" s="165"/>
      <c r="K4" s="164"/>
      <c r="L4" s="164"/>
      <c r="M4" s="164"/>
    </row>
    <row r="5" spans="1:13" ht="76.5">
      <c r="A5" s="167"/>
      <c r="B5" s="2" t="s">
        <v>25</v>
      </c>
      <c r="C5" s="3" t="s">
        <v>26</v>
      </c>
      <c r="D5" s="4" t="s">
        <v>27</v>
      </c>
      <c r="E5" s="5" t="s">
        <v>25</v>
      </c>
      <c r="F5" s="6" t="s">
        <v>26</v>
      </c>
      <c r="G5" s="7" t="s">
        <v>27</v>
      </c>
      <c r="H5" s="8" t="s">
        <v>25</v>
      </c>
      <c r="I5" s="9" t="s">
        <v>26</v>
      </c>
      <c r="J5" s="10" t="s">
        <v>27</v>
      </c>
      <c r="K5" s="11"/>
      <c r="L5" s="11"/>
      <c r="M5" s="11"/>
    </row>
    <row r="6" spans="1:13" ht="12.75">
      <c r="A6" s="12" t="s">
        <v>1</v>
      </c>
      <c r="B6" s="13">
        <v>725</v>
      </c>
      <c r="C6" s="14">
        <v>1663</v>
      </c>
      <c r="D6" s="15">
        <f aca="true" t="shared" si="0" ref="D6:D14">B6/C6*1000</f>
        <v>435.9591100420926</v>
      </c>
      <c r="E6" s="16">
        <v>805</v>
      </c>
      <c r="F6" s="17">
        <v>1705</v>
      </c>
      <c r="G6" s="18">
        <f aca="true" t="shared" si="1" ref="G6:G14">E6/F6*1000</f>
        <v>472.14076246334315</v>
      </c>
      <c r="H6" s="19">
        <v>905</v>
      </c>
      <c r="I6" s="20">
        <v>1876</v>
      </c>
      <c r="J6" s="21">
        <f aca="true" t="shared" si="2" ref="J6:J14">H6/I6*1000</f>
        <v>482.409381663113</v>
      </c>
      <c r="K6" s="22"/>
      <c r="L6" s="22"/>
      <c r="M6" s="23"/>
    </row>
    <row r="7" spans="1:13" ht="12.75">
      <c r="A7" s="12" t="s">
        <v>2</v>
      </c>
      <c r="B7" s="13">
        <v>174</v>
      </c>
      <c r="C7" s="14">
        <v>328</v>
      </c>
      <c r="D7" s="15">
        <f t="shared" si="0"/>
        <v>530.4878048780488</v>
      </c>
      <c r="E7" s="16">
        <v>174</v>
      </c>
      <c r="F7" s="17">
        <v>318</v>
      </c>
      <c r="G7" s="18">
        <f t="shared" si="1"/>
        <v>547.1698113207547</v>
      </c>
      <c r="H7" s="19">
        <v>184</v>
      </c>
      <c r="I7" s="20">
        <v>350</v>
      </c>
      <c r="J7" s="21">
        <f t="shared" si="2"/>
        <v>525.7142857142857</v>
      </c>
      <c r="K7" s="22"/>
      <c r="L7" s="22"/>
      <c r="M7" s="23"/>
    </row>
    <row r="8" spans="1:13" ht="12.75">
      <c r="A8" s="12" t="s">
        <v>5</v>
      </c>
      <c r="B8" s="13">
        <v>119</v>
      </c>
      <c r="C8" s="14">
        <v>130</v>
      </c>
      <c r="D8" s="15">
        <f t="shared" si="0"/>
        <v>915.3846153846154</v>
      </c>
      <c r="E8" s="16">
        <v>117</v>
      </c>
      <c r="F8" s="17">
        <v>122</v>
      </c>
      <c r="G8" s="18">
        <f t="shared" si="1"/>
        <v>959.0163934426229</v>
      </c>
      <c r="H8" s="19">
        <v>127</v>
      </c>
      <c r="I8" s="20">
        <v>135</v>
      </c>
      <c r="J8" s="21">
        <f t="shared" si="2"/>
        <v>940.7407407407408</v>
      </c>
      <c r="K8" s="22"/>
      <c r="L8" s="22"/>
      <c r="M8" s="23"/>
    </row>
    <row r="9" spans="1:13" ht="12.75">
      <c r="A9" s="12" t="s">
        <v>6</v>
      </c>
      <c r="B9" s="13">
        <v>55</v>
      </c>
      <c r="C9" s="14">
        <v>98</v>
      </c>
      <c r="D9" s="15">
        <f t="shared" si="0"/>
        <v>561.2244897959183</v>
      </c>
      <c r="E9" s="16">
        <v>55</v>
      </c>
      <c r="F9" s="17">
        <v>89</v>
      </c>
      <c r="G9" s="18">
        <f t="shared" si="1"/>
        <v>617.9775280898876</v>
      </c>
      <c r="H9" s="19">
        <v>65</v>
      </c>
      <c r="I9" s="20">
        <v>101</v>
      </c>
      <c r="J9" s="21">
        <f t="shared" si="2"/>
        <v>643.5643564356436</v>
      </c>
      <c r="K9" s="22"/>
      <c r="L9" s="22"/>
      <c r="M9" s="23"/>
    </row>
    <row r="10" spans="1:13" ht="12.75">
      <c r="A10" s="12" t="s">
        <v>28</v>
      </c>
      <c r="B10" s="13">
        <v>140</v>
      </c>
      <c r="C10" s="14">
        <v>83</v>
      </c>
      <c r="D10" s="15">
        <f t="shared" si="0"/>
        <v>1686.7469879518073</v>
      </c>
      <c r="E10" s="16">
        <v>140</v>
      </c>
      <c r="F10" s="17">
        <v>92</v>
      </c>
      <c r="G10" s="18">
        <f t="shared" si="1"/>
        <v>1521.7391304347827</v>
      </c>
      <c r="H10" s="19">
        <v>150</v>
      </c>
      <c r="I10" s="20">
        <v>102</v>
      </c>
      <c r="J10" s="21">
        <f t="shared" si="2"/>
        <v>1470.5882352941178</v>
      </c>
      <c r="K10" s="22"/>
      <c r="L10" s="22"/>
      <c r="M10" s="23"/>
    </row>
    <row r="11" spans="1:13" ht="12.75">
      <c r="A11" s="12" t="s">
        <v>3</v>
      </c>
      <c r="B11" s="13">
        <v>115</v>
      </c>
      <c r="C11" s="14">
        <v>166</v>
      </c>
      <c r="D11" s="15">
        <f t="shared" si="0"/>
        <v>692.7710843373494</v>
      </c>
      <c r="E11" s="16">
        <v>115</v>
      </c>
      <c r="F11" s="17">
        <v>152</v>
      </c>
      <c r="G11" s="18">
        <f t="shared" si="1"/>
        <v>756.578947368421</v>
      </c>
      <c r="H11" s="19">
        <v>125</v>
      </c>
      <c r="I11" s="20">
        <v>168</v>
      </c>
      <c r="J11" s="21">
        <f t="shared" si="2"/>
        <v>744.047619047619</v>
      </c>
      <c r="K11" s="22"/>
      <c r="L11" s="22"/>
      <c r="M11" s="23"/>
    </row>
    <row r="12" spans="1:13" ht="12.75">
      <c r="A12" s="12" t="s">
        <v>29</v>
      </c>
      <c r="B12" s="13">
        <v>110</v>
      </c>
      <c r="C12" s="14">
        <v>186</v>
      </c>
      <c r="D12" s="15">
        <f t="shared" si="0"/>
        <v>591.3978494623656</v>
      </c>
      <c r="E12" s="16">
        <v>110</v>
      </c>
      <c r="F12" s="17">
        <v>179</v>
      </c>
      <c r="G12" s="18">
        <f t="shared" si="1"/>
        <v>614.5251396648044</v>
      </c>
      <c r="H12" s="19">
        <v>122</v>
      </c>
      <c r="I12" s="20">
        <v>197</v>
      </c>
      <c r="J12" s="21">
        <f t="shared" si="2"/>
        <v>619.2893401015228</v>
      </c>
      <c r="K12" s="22"/>
      <c r="L12" s="22"/>
      <c r="M12" s="23"/>
    </row>
    <row r="13" spans="1:13" ht="12.75">
      <c r="A13" s="12" t="s">
        <v>4</v>
      </c>
      <c r="B13" s="24">
        <v>117</v>
      </c>
      <c r="C13" s="25">
        <v>167</v>
      </c>
      <c r="D13" s="26">
        <f t="shared" si="0"/>
        <v>700.5988023952095</v>
      </c>
      <c r="E13" s="27">
        <v>115</v>
      </c>
      <c r="F13" s="28">
        <v>173</v>
      </c>
      <c r="G13" s="29">
        <f t="shared" si="1"/>
        <v>664.7398843930636</v>
      </c>
      <c r="H13" s="30">
        <v>125</v>
      </c>
      <c r="I13" s="31">
        <v>190</v>
      </c>
      <c r="J13" s="32">
        <f t="shared" si="2"/>
        <v>657.8947368421053</v>
      </c>
      <c r="K13" s="22"/>
      <c r="L13" s="22"/>
      <c r="M13" s="23"/>
    </row>
    <row r="14" spans="2:13" ht="12.75">
      <c r="B14" s="33">
        <f>SUM(B6:B13)</f>
        <v>1555</v>
      </c>
      <c r="C14" s="33">
        <f>SUM(C6:C13)</f>
        <v>2821</v>
      </c>
      <c r="D14" s="34">
        <f t="shared" si="0"/>
        <v>551.2229705778093</v>
      </c>
      <c r="E14" s="33">
        <f>SUM(E6:E13)</f>
        <v>1631</v>
      </c>
      <c r="F14" s="33">
        <f>SUM(F6:F13)</f>
        <v>2830</v>
      </c>
      <c r="G14" s="35">
        <f t="shared" si="1"/>
        <v>576.3250883392226</v>
      </c>
      <c r="H14" s="33">
        <f>SUM(H6:H13)</f>
        <v>1803</v>
      </c>
      <c r="I14" s="33">
        <f>SUM(I6:I13)</f>
        <v>3119</v>
      </c>
      <c r="J14" s="35">
        <f t="shared" si="2"/>
        <v>578.069894196858</v>
      </c>
      <c r="K14" s="36"/>
      <c r="L14" s="36"/>
      <c r="M14" s="36"/>
    </row>
    <row r="19" spans="1:10" ht="12.75">
      <c r="A19" s="166" t="s">
        <v>30</v>
      </c>
      <c r="B19" s="166"/>
      <c r="C19" s="166"/>
      <c r="D19" s="166"/>
      <c r="E19" s="166"/>
      <c r="F19" s="166"/>
      <c r="G19" s="166"/>
      <c r="H19" s="166"/>
      <c r="I19" s="166"/>
      <c r="J19" s="166"/>
    </row>
    <row r="21" spans="1:10" ht="12.75">
      <c r="A21" s="167"/>
      <c r="B21" s="168" t="s">
        <v>31</v>
      </c>
      <c r="C21" s="168"/>
      <c r="D21" s="168"/>
      <c r="E21" s="169" t="s">
        <v>32</v>
      </c>
      <c r="F21" s="169"/>
      <c r="G21" s="169"/>
      <c r="H21" s="165" t="s">
        <v>33</v>
      </c>
      <c r="I21" s="165"/>
      <c r="J21" s="165"/>
    </row>
    <row r="22" spans="1:10" ht="76.5">
      <c r="A22" s="167"/>
      <c r="B22" s="2" t="s">
        <v>25</v>
      </c>
      <c r="C22" s="3" t="s">
        <v>26</v>
      </c>
      <c r="D22" s="4" t="s">
        <v>27</v>
      </c>
      <c r="E22" s="5" t="s">
        <v>25</v>
      </c>
      <c r="F22" s="6" t="s">
        <v>26</v>
      </c>
      <c r="G22" s="7" t="s">
        <v>27</v>
      </c>
      <c r="H22" s="8" t="s">
        <v>25</v>
      </c>
      <c r="I22" s="9" t="s">
        <v>26</v>
      </c>
      <c r="J22" s="10" t="s">
        <v>27</v>
      </c>
    </row>
    <row r="23" spans="1:10" ht="12.75">
      <c r="A23" s="12" t="s">
        <v>1</v>
      </c>
      <c r="B23" s="13">
        <v>990</v>
      </c>
      <c r="C23" s="14">
        <v>1490</v>
      </c>
      <c r="D23" s="15">
        <f aca="true" t="shared" si="3" ref="D23:D31">B23/C23*1000</f>
        <v>664.4295302013423</v>
      </c>
      <c r="E23" s="16">
        <v>990</v>
      </c>
      <c r="F23" s="17">
        <v>1535</v>
      </c>
      <c r="G23" s="18">
        <f aca="true" t="shared" si="4" ref="G23:G31">E23/F23*1000</f>
        <v>644.9511400651465</v>
      </c>
      <c r="H23" s="19">
        <v>1100</v>
      </c>
      <c r="I23" s="20">
        <v>1500</v>
      </c>
      <c r="J23" s="21">
        <f aca="true" t="shared" si="5" ref="J23:J31">H23/I23*1000</f>
        <v>733.3333333333333</v>
      </c>
    </row>
    <row r="24" spans="1:10" ht="12.75">
      <c r="A24" s="12" t="s">
        <v>2</v>
      </c>
      <c r="B24" s="13">
        <v>175</v>
      </c>
      <c r="C24" s="14">
        <v>250</v>
      </c>
      <c r="D24" s="15">
        <f t="shared" si="3"/>
        <v>700</v>
      </c>
      <c r="E24" s="16">
        <v>175</v>
      </c>
      <c r="F24" s="17">
        <v>269</v>
      </c>
      <c r="G24" s="18">
        <f t="shared" si="4"/>
        <v>650.5576208178438</v>
      </c>
      <c r="H24" s="19">
        <v>175</v>
      </c>
      <c r="I24" s="20">
        <v>270</v>
      </c>
      <c r="J24" s="21">
        <f t="shared" si="5"/>
        <v>648.1481481481482</v>
      </c>
    </row>
    <row r="25" spans="1:10" ht="12.75">
      <c r="A25" s="12" t="s">
        <v>5</v>
      </c>
      <c r="B25" s="13">
        <v>119</v>
      </c>
      <c r="C25" s="14">
        <v>110</v>
      </c>
      <c r="D25" s="15">
        <f t="shared" si="3"/>
        <v>1081.8181818181818</v>
      </c>
      <c r="E25" s="16">
        <v>119</v>
      </c>
      <c r="F25" s="17">
        <v>119</v>
      </c>
      <c r="G25" s="18">
        <f t="shared" si="4"/>
        <v>1000</v>
      </c>
      <c r="H25" s="19">
        <v>119</v>
      </c>
      <c r="I25" s="20">
        <v>110</v>
      </c>
      <c r="J25" s="21">
        <f t="shared" si="5"/>
        <v>1081.8181818181818</v>
      </c>
    </row>
    <row r="26" spans="1:10" ht="12.75">
      <c r="A26" s="12" t="s">
        <v>6</v>
      </c>
      <c r="B26" s="13">
        <v>55</v>
      </c>
      <c r="C26" s="14">
        <v>80</v>
      </c>
      <c r="D26" s="15">
        <f t="shared" si="3"/>
        <v>687.5</v>
      </c>
      <c r="E26" s="16">
        <v>55</v>
      </c>
      <c r="F26" s="17">
        <v>83</v>
      </c>
      <c r="G26" s="18">
        <f t="shared" si="4"/>
        <v>662.6506024096386</v>
      </c>
      <c r="H26" s="19">
        <v>55</v>
      </c>
      <c r="I26" s="20">
        <v>80</v>
      </c>
      <c r="J26" s="21">
        <f t="shared" si="5"/>
        <v>687.5</v>
      </c>
    </row>
    <row r="27" spans="1:10" ht="12.75">
      <c r="A27" s="12" t="s">
        <v>28</v>
      </c>
      <c r="B27" s="13">
        <v>140</v>
      </c>
      <c r="C27" s="14">
        <v>85</v>
      </c>
      <c r="D27" s="15">
        <f t="shared" si="3"/>
        <v>1647.0588235294117</v>
      </c>
      <c r="E27" s="16">
        <v>140</v>
      </c>
      <c r="F27" s="17">
        <v>86</v>
      </c>
      <c r="G27" s="18">
        <f t="shared" si="4"/>
        <v>1627.906976744186</v>
      </c>
      <c r="H27" s="19">
        <v>140</v>
      </c>
      <c r="I27" s="20">
        <v>85</v>
      </c>
      <c r="J27" s="21">
        <f t="shared" si="5"/>
        <v>1647.0588235294117</v>
      </c>
    </row>
    <row r="28" spans="1:10" ht="12.75">
      <c r="A28" s="12" t="s">
        <v>3</v>
      </c>
      <c r="B28" s="13">
        <v>25</v>
      </c>
      <c r="C28" s="14">
        <v>160</v>
      </c>
      <c r="D28" s="15">
        <f t="shared" si="3"/>
        <v>156.25</v>
      </c>
      <c r="E28" s="16">
        <v>25</v>
      </c>
      <c r="F28" s="17">
        <v>143</v>
      </c>
      <c r="G28" s="18">
        <f t="shared" si="4"/>
        <v>174.82517482517483</v>
      </c>
      <c r="H28" s="19">
        <v>25</v>
      </c>
      <c r="I28" s="20">
        <v>140</v>
      </c>
      <c r="J28" s="21">
        <f t="shared" si="5"/>
        <v>178.57142857142858</v>
      </c>
    </row>
    <row r="29" spans="1:10" ht="12.75">
      <c r="A29" s="12" t="s">
        <v>29</v>
      </c>
      <c r="B29" s="13">
        <v>110</v>
      </c>
      <c r="C29" s="14">
        <v>160</v>
      </c>
      <c r="D29" s="15">
        <f t="shared" si="3"/>
        <v>687.5</v>
      </c>
      <c r="E29" s="16">
        <v>110</v>
      </c>
      <c r="F29" s="17">
        <v>160</v>
      </c>
      <c r="G29" s="18">
        <f t="shared" si="4"/>
        <v>687.5</v>
      </c>
      <c r="H29" s="19">
        <v>110</v>
      </c>
      <c r="I29" s="20">
        <v>150</v>
      </c>
      <c r="J29" s="21">
        <f t="shared" si="5"/>
        <v>733.3333333333333</v>
      </c>
    </row>
    <row r="30" spans="1:10" ht="12.75">
      <c r="A30" s="12" t="s">
        <v>4</v>
      </c>
      <c r="B30" s="24">
        <v>117</v>
      </c>
      <c r="C30" s="25">
        <v>150</v>
      </c>
      <c r="D30" s="26">
        <f t="shared" si="3"/>
        <v>780</v>
      </c>
      <c r="E30" s="27">
        <v>117</v>
      </c>
      <c r="F30" s="28">
        <v>150</v>
      </c>
      <c r="G30" s="29">
        <f t="shared" si="4"/>
        <v>780</v>
      </c>
      <c r="H30" s="30">
        <v>117</v>
      </c>
      <c r="I30" s="31">
        <v>150</v>
      </c>
      <c r="J30" s="32">
        <f t="shared" si="5"/>
        <v>780</v>
      </c>
    </row>
    <row r="31" spans="2:10" ht="12.75">
      <c r="B31" s="33">
        <f>SUM(B23:B30)</f>
        <v>1731</v>
      </c>
      <c r="C31" s="33">
        <f>SUM(C23:C30)</f>
        <v>2485</v>
      </c>
      <c r="D31" s="34">
        <f t="shared" si="3"/>
        <v>696.5794768611671</v>
      </c>
      <c r="E31" s="33">
        <f>SUM(E23:E30)</f>
        <v>1731</v>
      </c>
      <c r="F31" s="33">
        <f>SUM(F23:F30)</f>
        <v>2545</v>
      </c>
      <c r="G31" s="35">
        <f t="shared" si="4"/>
        <v>680.1571709233791</v>
      </c>
      <c r="H31" s="33">
        <f>SUM(H23:H30)</f>
        <v>1841</v>
      </c>
      <c r="I31" s="33">
        <f>SUM(I23:I30)</f>
        <v>2485</v>
      </c>
      <c r="J31" s="35">
        <f t="shared" si="5"/>
        <v>740.8450704225352</v>
      </c>
    </row>
    <row r="32" ht="12.75">
      <c r="A32" t="s">
        <v>34</v>
      </c>
    </row>
    <row r="34" spans="1:10" ht="12.75">
      <c r="A34" s="167"/>
      <c r="B34" s="168" t="s">
        <v>31</v>
      </c>
      <c r="C34" s="168"/>
      <c r="D34" s="168"/>
      <c r="E34" s="169" t="s">
        <v>32</v>
      </c>
      <c r="F34" s="169"/>
      <c r="G34" s="169"/>
      <c r="H34" s="165" t="s">
        <v>33</v>
      </c>
      <c r="I34" s="165"/>
      <c r="J34" s="165"/>
    </row>
    <row r="35" spans="1:10" ht="76.5">
      <c r="A35" s="167"/>
      <c r="B35" s="2" t="s">
        <v>25</v>
      </c>
      <c r="C35" s="3" t="s">
        <v>26</v>
      </c>
      <c r="D35" s="4" t="s">
        <v>27</v>
      </c>
      <c r="E35" s="5" t="s">
        <v>25</v>
      </c>
      <c r="F35" s="6" t="s">
        <v>26</v>
      </c>
      <c r="G35" s="7" t="s">
        <v>27</v>
      </c>
      <c r="H35" s="8" t="s">
        <v>25</v>
      </c>
      <c r="I35" s="9" t="s">
        <v>26</v>
      </c>
      <c r="J35" s="10" t="s">
        <v>27</v>
      </c>
    </row>
    <row r="36" spans="1:10" ht="12.75">
      <c r="A36" s="12" t="s">
        <v>1</v>
      </c>
      <c r="B36" s="13">
        <v>990</v>
      </c>
      <c r="C36" s="14">
        <v>1883</v>
      </c>
      <c r="D36" s="15">
        <f aca="true" t="shared" si="6" ref="D36:D44">B36/C36*1000</f>
        <v>525.7567711099309</v>
      </c>
      <c r="E36" s="16">
        <v>990</v>
      </c>
      <c r="F36" s="17">
        <v>1950</v>
      </c>
      <c r="G36" s="18">
        <f aca="true" t="shared" si="7" ref="G36:G44">E36/F36*1000</f>
        <v>507.6923076923077</v>
      </c>
      <c r="H36" s="19">
        <v>1100</v>
      </c>
      <c r="I36" s="20">
        <v>2035</v>
      </c>
      <c r="J36" s="21">
        <f aca="true" t="shared" si="8" ref="J36:J44">H36/I36*1000</f>
        <v>540.5405405405405</v>
      </c>
    </row>
    <row r="37" spans="1:10" ht="12.75">
      <c r="A37" s="12" t="s">
        <v>2</v>
      </c>
      <c r="B37" s="13">
        <v>175</v>
      </c>
      <c r="C37" s="14">
        <v>318</v>
      </c>
      <c r="D37" s="15">
        <f t="shared" si="6"/>
        <v>550.3144654088051</v>
      </c>
      <c r="E37" s="16">
        <v>175</v>
      </c>
      <c r="F37" s="17">
        <v>375</v>
      </c>
      <c r="G37" s="18">
        <f t="shared" si="7"/>
        <v>466.6666666666667</v>
      </c>
      <c r="H37" s="19">
        <v>175</v>
      </c>
      <c r="I37" s="20">
        <v>390</v>
      </c>
      <c r="J37" s="21">
        <f t="shared" si="8"/>
        <v>448.71794871794873</v>
      </c>
    </row>
    <row r="38" spans="1:10" ht="12.75">
      <c r="A38" s="12" t="s">
        <v>5</v>
      </c>
      <c r="B38" s="13">
        <v>119</v>
      </c>
      <c r="C38" s="14">
        <v>122</v>
      </c>
      <c r="D38" s="15">
        <f t="shared" si="6"/>
        <v>975.4098360655737</v>
      </c>
      <c r="E38" s="16">
        <v>119</v>
      </c>
      <c r="F38" s="17">
        <v>142</v>
      </c>
      <c r="G38" s="18">
        <f t="shared" si="7"/>
        <v>838.0281690140845</v>
      </c>
      <c r="H38" s="19">
        <v>119</v>
      </c>
      <c r="I38" s="20">
        <v>155</v>
      </c>
      <c r="J38" s="21">
        <f t="shared" si="8"/>
        <v>767.741935483871</v>
      </c>
    </row>
    <row r="39" spans="1:10" ht="12.75">
      <c r="A39" s="12" t="s">
        <v>6</v>
      </c>
      <c r="B39" s="13">
        <v>55</v>
      </c>
      <c r="C39" s="14">
        <v>80</v>
      </c>
      <c r="D39" s="15">
        <f t="shared" si="6"/>
        <v>687.5</v>
      </c>
      <c r="E39" s="16">
        <v>55</v>
      </c>
      <c r="F39" s="17">
        <v>110</v>
      </c>
      <c r="G39" s="18">
        <f t="shared" si="7"/>
        <v>500</v>
      </c>
      <c r="H39" s="19">
        <v>55</v>
      </c>
      <c r="I39" s="20">
        <v>120</v>
      </c>
      <c r="J39" s="21">
        <f t="shared" si="8"/>
        <v>458.3333333333333</v>
      </c>
    </row>
    <row r="40" spans="1:10" ht="12.75">
      <c r="A40" s="12" t="s">
        <v>28</v>
      </c>
      <c r="B40" s="13">
        <v>140</v>
      </c>
      <c r="C40" s="14">
        <v>92</v>
      </c>
      <c r="D40" s="15">
        <f t="shared" si="6"/>
        <v>1521.7391304347827</v>
      </c>
      <c r="E40" s="16">
        <v>140</v>
      </c>
      <c r="F40" s="17">
        <v>110</v>
      </c>
      <c r="G40" s="18">
        <f t="shared" si="7"/>
        <v>1272.7272727272727</v>
      </c>
      <c r="H40" s="19">
        <v>140</v>
      </c>
      <c r="I40" s="20">
        <v>135</v>
      </c>
      <c r="J40" s="21">
        <f t="shared" si="8"/>
        <v>1037.037037037037</v>
      </c>
    </row>
    <row r="41" spans="1:10" ht="12.75">
      <c r="A41" s="12" t="s">
        <v>3</v>
      </c>
      <c r="B41" s="13">
        <v>25</v>
      </c>
      <c r="C41" s="14">
        <v>160</v>
      </c>
      <c r="D41" s="15">
        <f t="shared" si="6"/>
        <v>156.25</v>
      </c>
      <c r="E41" s="16">
        <v>25</v>
      </c>
      <c r="F41" s="17">
        <v>173</v>
      </c>
      <c r="G41" s="18">
        <f t="shared" si="7"/>
        <v>144.50867052023122</v>
      </c>
      <c r="H41" s="19">
        <v>25</v>
      </c>
      <c r="I41" s="20">
        <v>185</v>
      </c>
      <c r="J41" s="21">
        <f t="shared" si="8"/>
        <v>135.13513513513513</v>
      </c>
    </row>
    <row r="42" spans="1:10" ht="12.75">
      <c r="A42" s="12" t="s">
        <v>29</v>
      </c>
      <c r="B42" s="13">
        <v>110</v>
      </c>
      <c r="C42" s="14">
        <v>179</v>
      </c>
      <c r="D42" s="15">
        <f t="shared" si="6"/>
        <v>614.5251396648044</v>
      </c>
      <c r="E42" s="16">
        <v>110</v>
      </c>
      <c r="F42" s="17">
        <v>210</v>
      </c>
      <c r="G42" s="18">
        <f t="shared" si="7"/>
        <v>523.8095238095239</v>
      </c>
      <c r="H42" s="19">
        <v>110</v>
      </c>
      <c r="I42" s="20">
        <v>230</v>
      </c>
      <c r="J42" s="21">
        <f t="shared" si="8"/>
        <v>478.26086956521743</v>
      </c>
    </row>
    <row r="43" spans="1:10" ht="12.75">
      <c r="A43" s="12" t="s">
        <v>4</v>
      </c>
      <c r="B43" s="24">
        <v>117</v>
      </c>
      <c r="C43" s="25">
        <v>173</v>
      </c>
      <c r="D43" s="26">
        <f t="shared" si="6"/>
        <v>676.3005780346821</v>
      </c>
      <c r="E43" s="27">
        <v>117</v>
      </c>
      <c r="F43" s="28">
        <v>220</v>
      </c>
      <c r="G43" s="29">
        <f t="shared" si="7"/>
        <v>531.8181818181819</v>
      </c>
      <c r="H43" s="30">
        <v>117</v>
      </c>
      <c r="I43" s="31">
        <v>250</v>
      </c>
      <c r="J43" s="32">
        <f t="shared" si="8"/>
        <v>468</v>
      </c>
    </row>
    <row r="44" spans="2:10" ht="12.75">
      <c r="B44" s="33">
        <f>SUM(B36:B43)</f>
        <v>1731</v>
      </c>
      <c r="C44" s="33">
        <f>SUM(C36:C43)</f>
        <v>3007</v>
      </c>
      <c r="D44" s="34">
        <f t="shared" si="6"/>
        <v>575.6568007981376</v>
      </c>
      <c r="E44" s="33">
        <f>SUM(E36:E43)</f>
        <v>1731</v>
      </c>
      <c r="F44" s="33">
        <f>SUM(F36:F43)</f>
        <v>3290</v>
      </c>
      <c r="G44" s="37">
        <f t="shared" si="7"/>
        <v>526.1398176291793</v>
      </c>
      <c r="H44" s="33">
        <f>SUM(H36:H43)</f>
        <v>1841</v>
      </c>
      <c r="I44" s="33">
        <f>SUM(I36:I43)</f>
        <v>3500</v>
      </c>
      <c r="J44" s="35">
        <f t="shared" si="8"/>
        <v>526</v>
      </c>
    </row>
    <row r="45" ht="12.75">
      <c r="A45" t="s">
        <v>35</v>
      </c>
    </row>
    <row r="46" spans="4:10" ht="12.75">
      <c r="D46" s="38">
        <f>D36+D37+D38+D39+D40+D41+D42+D43</f>
        <v>5707.7959207185795</v>
      </c>
      <c r="E46" s="38"/>
      <c r="F46" s="38"/>
      <c r="G46" s="38">
        <f>G36+G37+G38+G39+G40+G41+G42+G43</f>
        <v>4785.250792248268</v>
      </c>
      <c r="H46" s="38"/>
      <c r="I46" s="38"/>
      <c r="J46" s="38">
        <f>J36+J37+J38+J39+J40+J41+J42+J43</f>
        <v>4333.766799813084</v>
      </c>
    </row>
    <row r="49" ht="12.75">
      <c r="D49" s="39" t="s">
        <v>36</v>
      </c>
    </row>
    <row r="51" spans="1:16" ht="12.75">
      <c r="A51" s="167"/>
      <c r="B51" s="170" t="s">
        <v>37</v>
      </c>
      <c r="C51" s="170"/>
      <c r="D51" s="170"/>
      <c r="E51" s="169" t="s">
        <v>38</v>
      </c>
      <c r="F51" s="169"/>
      <c r="G51" s="169"/>
      <c r="H51" s="170" t="s">
        <v>39</v>
      </c>
      <c r="I51" s="170"/>
      <c r="J51" s="170"/>
      <c r="K51" s="170" t="s">
        <v>40</v>
      </c>
      <c r="L51" s="170"/>
      <c r="M51" s="170"/>
      <c r="N51" s="170" t="s">
        <v>41</v>
      </c>
      <c r="O51" s="170"/>
      <c r="P51" s="170"/>
    </row>
    <row r="52" spans="1:16" ht="76.5">
      <c r="A52" s="167"/>
      <c r="B52" s="40" t="s">
        <v>25</v>
      </c>
      <c r="C52" s="41" t="s">
        <v>26</v>
      </c>
      <c r="D52" s="42" t="s">
        <v>27</v>
      </c>
      <c r="E52" s="5" t="s">
        <v>25</v>
      </c>
      <c r="F52" s="6" t="s">
        <v>26</v>
      </c>
      <c r="G52" s="7" t="s">
        <v>27</v>
      </c>
      <c r="H52" s="40" t="s">
        <v>25</v>
      </c>
      <c r="I52" s="41" t="s">
        <v>26</v>
      </c>
      <c r="J52" s="42" t="s">
        <v>27</v>
      </c>
      <c r="K52" s="40" t="s">
        <v>25</v>
      </c>
      <c r="L52" s="41" t="s">
        <v>26</v>
      </c>
      <c r="M52" s="42" t="s">
        <v>27</v>
      </c>
      <c r="N52" s="40" t="s">
        <v>25</v>
      </c>
      <c r="O52" s="41" t="s">
        <v>26</v>
      </c>
      <c r="P52" s="42" t="s">
        <v>27</v>
      </c>
    </row>
    <row r="53" spans="1:16" ht="12.75">
      <c r="A53" s="12" t="s">
        <v>1</v>
      </c>
      <c r="B53" s="43">
        <v>1130</v>
      </c>
      <c r="C53" s="44">
        <v>1942</v>
      </c>
      <c r="D53" s="45">
        <f aca="true" t="shared" si="9" ref="D53:D61">B53/C53*1000</f>
        <v>581.8743563336766</v>
      </c>
      <c r="E53" s="16">
        <v>1130</v>
      </c>
      <c r="F53" s="17">
        <v>1906</v>
      </c>
      <c r="G53" s="18">
        <f aca="true" t="shared" si="10" ref="G53:G61">E53/F53*1000</f>
        <v>592.8646379853095</v>
      </c>
      <c r="H53" s="43">
        <v>1130</v>
      </c>
      <c r="I53" s="44">
        <v>1916</v>
      </c>
      <c r="J53" s="45">
        <f aca="true" t="shared" si="11" ref="J53:J61">H53/I53*1000</f>
        <v>589.7703549060542</v>
      </c>
      <c r="K53" s="43">
        <v>1140</v>
      </c>
      <c r="L53" s="44">
        <v>1919</v>
      </c>
      <c r="M53" s="45">
        <f aca="true" t="shared" si="12" ref="M53:M61">K53/L53*1000</f>
        <v>594.059405940594</v>
      </c>
      <c r="N53" s="43">
        <v>1150</v>
      </c>
      <c r="O53" s="44">
        <v>1935</v>
      </c>
      <c r="P53" s="45">
        <f aca="true" t="shared" si="13" ref="P53:P61">N53/O53*1000</f>
        <v>594.3152454780361</v>
      </c>
    </row>
    <row r="54" spans="1:16" ht="12.75">
      <c r="A54" s="12" t="s">
        <v>2</v>
      </c>
      <c r="B54" s="43">
        <v>169</v>
      </c>
      <c r="C54" s="44">
        <v>377</v>
      </c>
      <c r="D54" s="45">
        <f t="shared" si="9"/>
        <v>448.2758620689655</v>
      </c>
      <c r="E54" s="16">
        <v>169</v>
      </c>
      <c r="F54" s="17">
        <v>370</v>
      </c>
      <c r="G54" s="18">
        <f t="shared" si="10"/>
        <v>456.7567567567568</v>
      </c>
      <c r="H54" s="43">
        <v>169</v>
      </c>
      <c r="I54" s="44">
        <v>372</v>
      </c>
      <c r="J54" s="45">
        <f t="shared" si="11"/>
        <v>454.3010752688172</v>
      </c>
      <c r="K54" s="43">
        <v>179</v>
      </c>
      <c r="L54" s="44">
        <v>374</v>
      </c>
      <c r="M54" s="45">
        <f t="shared" si="12"/>
        <v>478.6096256684492</v>
      </c>
      <c r="N54" s="43">
        <v>184</v>
      </c>
      <c r="O54" s="44">
        <v>378</v>
      </c>
      <c r="P54" s="45">
        <f t="shared" si="13"/>
        <v>486.77248677248673</v>
      </c>
    </row>
    <row r="55" spans="1:16" ht="12.75">
      <c r="A55" s="12" t="s">
        <v>5</v>
      </c>
      <c r="B55" s="43">
        <v>75</v>
      </c>
      <c r="C55" s="44">
        <v>148</v>
      </c>
      <c r="D55" s="45">
        <f t="shared" si="9"/>
        <v>506.7567567567568</v>
      </c>
      <c r="E55" s="16">
        <v>75</v>
      </c>
      <c r="F55" s="17">
        <v>167</v>
      </c>
      <c r="G55" s="18">
        <f t="shared" si="10"/>
        <v>449.1017964071856</v>
      </c>
      <c r="H55" s="43">
        <v>75</v>
      </c>
      <c r="I55" s="44">
        <v>169</v>
      </c>
      <c r="J55" s="45">
        <f t="shared" si="11"/>
        <v>443.7869822485207</v>
      </c>
      <c r="K55" s="43">
        <v>75</v>
      </c>
      <c r="L55" s="44">
        <v>170</v>
      </c>
      <c r="M55" s="45">
        <f t="shared" si="12"/>
        <v>441.1764705882353</v>
      </c>
      <c r="N55" s="43">
        <v>75</v>
      </c>
      <c r="O55" s="44">
        <v>172</v>
      </c>
      <c r="P55" s="45">
        <f t="shared" si="13"/>
        <v>436.04651162790697</v>
      </c>
    </row>
    <row r="56" spans="1:16" ht="12.75">
      <c r="A56" s="12" t="s">
        <v>6</v>
      </c>
      <c r="B56" s="43">
        <v>55</v>
      </c>
      <c r="C56" s="44">
        <v>92</v>
      </c>
      <c r="D56" s="45">
        <f t="shared" si="9"/>
        <v>597.8260869565217</v>
      </c>
      <c r="E56" s="16">
        <v>55</v>
      </c>
      <c r="F56" s="17">
        <v>84</v>
      </c>
      <c r="G56" s="18">
        <f t="shared" si="10"/>
        <v>654.7619047619048</v>
      </c>
      <c r="H56" s="43">
        <v>55</v>
      </c>
      <c r="I56" s="44">
        <v>80</v>
      </c>
      <c r="J56" s="45">
        <f t="shared" si="11"/>
        <v>687.5</v>
      </c>
      <c r="K56" s="43">
        <v>55</v>
      </c>
      <c r="L56" s="44">
        <v>84</v>
      </c>
      <c r="M56" s="45">
        <f t="shared" si="12"/>
        <v>654.7619047619048</v>
      </c>
      <c r="N56" s="43">
        <v>55</v>
      </c>
      <c r="O56" s="44">
        <v>85</v>
      </c>
      <c r="P56" s="45">
        <f t="shared" si="13"/>
        <v>647.0588235294118</v>
      </c>
    </row>
    <row r="57" spans="1:16" ht="12.75">
      <c r="A57" s="12" t="s">
        <v>28</v>
      </c>
      <c r="B57" s="43">
        <v>140</v>
      </c>
      <c r="C57" s="44">
        <v>103</v>
      </c>
      <c r="D57" s="45">
        <f t="shared" si="9"/>
        <v>1359.2233009708739</v>
      </c>
      <c r="E57" s="16">
        <v>140</v>
      </c>
      <c r="F57" s="17">
        <v>105</v>
      </c>
      <c r="G57" s="18">
        <f t="shared" si="10"/>
        <v>1333.3333333333333</v>
      </c>
      <c r="H57" s="43">
        <v>140</v>
      </c>
      <c r="I57" s="44">
        <v>115</v>
      </c>
      <c r="J57" s="45">
        <f t="shared" si="11"/>
        <v>1217.3913043478262</v>
      </c>
      <c r="K57" s="43">
        <v>140</v>
      </c>
      <c r="L57" s="44">
        <v>118</v>
      </c>
      <c r="M57" s="45">
        <f t="shared" si="12"/>
        <v>1186.4406779661017</v>
      </c>
      <c r="N57" s="43">
        <v>140</v>
      </c>
      <c r="O57" s="44">
        <v>121</v>
      </c>
      <c r="P57" s="45">
        <f t="shared" si="13"/>
        <v>1157.0247933884298</v>
      </c>
    </row>
    <row r="58" spans="1:16" ht="12.75">
      <c r="A58" s="12" t="s">
        <v>3</v>
      </c>
      <c r="B58" s="43">
        <v>40</v>
      </c>
      <c r="C58" s="44">
        <v>155</v>
      </c>
      <c r="D58" s="45">
        <f t="shared" si="9"/>
        <v>258.06451612903226</v>
      </c>
      <c r="E58" s="16">
        <v>40</v>
      </c>
      <c r="F58" s="17">
        <v>168</v>
      </c>
      <c r="G58" s="18">
        <f t="shared" si="10"/>
        <v>238.09523809523807</v>
      </c>
      <c r="H58" s="43">
        <v>59</v>
      </c>
      <c r="I58" s="44">
        <v>171</v>
      </c>
      <c r="J58" s="45">
        <f t="shared" si="11"/>
        <v>345.02923976608184</v>
      </c>
      <c r="K58" s="43">
        <v>59</v>
      </c>
      <c r="L58" s="44">
        <v>175</v>
      </c>
      <c r="M58" s="45">
        <f t="shared" si="12"/>
        <v>337.1428571428571</v>
      </c>
      <c r="N58" s="43">
        <v>64</v>
      </c>
      <c r="O58" s="44">
        <v>180</v>
      </c>
      <c r="P58" s="45">
        <f t="shared" si="13"/>
        <v>355.55555555555554</v>
      </c>
    </row>
    <row r="59" spans="1:16" ht="12.75">
      <c r="A59" s="12" t="s">
        <v>29</v>
      </c>
      <c r="B59" s="43">
        <v>115</v>
      </c>
      <c r="C59" s="44">
        <v>213</v>
      </c>
      <c r="D59" s="45">
        <f t="shared" si="9"/>
        <v>539.906103286385</v>
      </c>
      <c r="E59" s="16">
        <v>115</v>
      </c>
      <c r="F59" s="17">
        <v>232</v>
      </c>
      <c r="G59" s="18">
        <f t="shared" si="10"/>
        <v>495.68965517241384</v>
      </c>
      <c r="H59" s="43">
        <v>115</v>
      </c>
      <c r="I59" s="44">
        <v>223</v>
      </c>
      <c r="J59" s="45">
        <f t="shared" si="11"/>
        <v>515.695067264574</v>
      </c>
      <c r="K59" s="43">
        <v>115</v>
      </c>
      <c r="L59" s="44">
        <v>225</v>
      </c>
      <c r="M59" s="45">
        <f t="shared" si="12"/>
        <v>511.1111111111111</v>
      </c>
      <c r="N59" s="43">
        <v>115</v>
      </c>
      <c r="O59" s="44">
        <v>228</v>
      </c>
      <c r="P59" s="45">
        <f t="shared" si="13"/>
        <v>504.3859649122807</v>
      </c>
    </row>
    <row r="60" spans="1:16" ht="12.75">
      <c r="A60" s="12" t="s">
        <v>4</v>
      </c>
      <c r="B60" s="46">
        <v>117</v>
      </c>
      <c r="C60" s="47">
        <v>190</v>
      </c>
      <c r="D60" s="48">
        <f t="shared" si="9"/>
        <v>615.7894736842105</v>
      </c>
      <c r="E60" s="27">
        <v>117</v>
      </c>
      <c r="F60" s="28">
        <v>196</v>
      </c>
      <c r="G60" s="29">
        <f t="shared" si="10"/>
        <v>596.9387755102041</v>
      </c>
      <c r="H60" s="46">
        <v>117</v>
      </c>
      <c r="I60" s="47">
        <v>215</v>
      </c>
      <c r="J60" s="48">
        <f t="shared" si="11"/>
        <v>544.186046511628</v>
      </c>
      <c r="K60" s="46">
        <v>117</v>
      </c>
      <c r="L60" s="47">
        <v>231</v>
      </c>
      <c r="M60" s="48">
        <f t="shared" si="12"/>
        <v>506.49350649350646</v>
      </c>
      <c r="N60" s="46">
        <v>117</v>
      </c>
      <c r="O60" s="47">
        <v>232</v>
      </c>
      <c r="P60" s="48">
        <f t="shared" si="13"/>
        <v>504.31034482758616</v>
      </c>
    </row>
    <row r="61" spans="2:16" ht="12.75">
      <c r="B61" s="49">
        <f>SUM(B53:B60)</f>
        <v>1841</v>
      </c>
      <c r="C61" s="49">
        <f>SUM(C53:C60)</f>
        <v>3220</v>
      </c>
      <c r="D61" s="50">
        <f t="shared" si="9"/>
        <v>571.7391304347826</v>
      </c>
      <c r="E61" s="33">
        <f>SUM(E53:E60)</f>
        <v>1841</v>
      </c>
      <c r="F61" s="33">
        <f>SUM(F53:F60)</f>
        <v>3228</v>
      </c>
      <c r="G61" s="51">
        <f t="shared" si="10"/>
        <v>570.3221809169765</v>
      </c>
      <c r="H61" s="33">
        <f>SUM(H53:H60)</f>
        <v>1860</v>
      </c>
      <c r="I61" s="33">
        <f>SUM(I53:I60)</f>
        <v>3261</v>
      </c>
      <c r="J61" s="51">
        <f t="shared" si="11"/>
        <v>570.3771849126035</v>
      </c>
      <c r="K61" s="33">
        <f>SUM(K53:K60)</f>
        <v>1880</v>
      </c>
      <c r="L61" s="33">
        <f>SUM(L53:L60)</f>
        <v>3296</v>
      </c>
      <c r="M61" s="51">
        <f t="shared" si="12"/>
        <v>570.3883495145631</v>
      </c>
      <c r="N61" s="33">
        <f>SUM(N53:N60)</f>
        <v>1900</v>
      </c>
      <c r="O61" s="33">
        <f>SUM(O53:O60)</f>
        <v>3331</v>
      </c>
      <c r="P61" s="51">
        <f t="shared" si="13"/>
        <v>570.399279495647</v>
      </c>
    </row>
    <row r="62" spans="3:15" ht="12.75">
      <c r="C62" s="52"/>
      <c r="F62" s="52"/>
      <c r="I62" s="52"/>
      <c r="L62" s="52"/>
      <c r="O62" s="52"/>
    </row>
    <row r="64" spans="2:10" ht="12.75">
      <c r="B64" s="171" t="s">
        <v>42</v>
      </c>
      <c r="C64" s="171"/>
      <c r="D64" s="171"/>
      <c r="E64" s="171"/>
      <c r="F64" s="171"/>
      <c r="G64" s="171"/>
      <c r="H64" s="171"/>
      <c r="I64" s="171"/>
      <c r="J64" s="171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1" t="s">
        <v>1</v>
      </c>
      <c r="B67" s="53">
        <v>1138</v>
      </c>
      <c r="C67" s="53">
        <v>1178</v>
      </c>
      <c r="D67" s="53">
        <v>1198</v>
      </c>
      <c r="E67" s="53">
        <v>1224</v>
      </c>
      <c r="F67" s="53">
        <v>1269</v>
      </c>
    </row>
    <row r="68" spans="1:6" ht="15" customHeight="1">
      <c r="A68" s="12" t="s">
        <v>2</v>
      </c>
      <c r="B68" s="54">
        <v>154</v>
      </c>
      <c r="C68" s="55">
        <v>159</v>
      </c>
      <c r="D68" s="55">
        <v>165</v>
      </c>
      <c r="E68" s="56">
        <v>168</v>
      </c>
      <c r="F68" s="55">
        <v>173</v>
      </c>
    </row>
    <row r="69" spans="1:6" ht="15" customHeight="1">
      <c r="A69" s="12" t="s">
        <v>5</v>
      </c>
      <c r="B69" s="54">
        <v>70</v>
      </c>
      <c r="C69" s="55">
        <v>65</v>
      </c>
      <c r="D69" s="55">
        <v>67</v>
      </c>
      <c r="E69" s="56">
        <v>69</v>
      </c>
      <c r="F69" s="55">
        <v>71</v>
      </c>
    </row>
    <row r="70" spans="1:6" ht="15" customHeight="1">
      <c r="A70" s="12" t="s">
        <v>6</v>
      </c>
      <c r="B70" s="54">
        <v>50</v>
      </c>
      <c r="C70" s="55">
        <v>43</v>
      </c>
      <c r="D70" s="55">
        <v>45</v>
      </c>
      <c r="E70" s="56">
        <v>46</v>
      </c>
      <c r="F70" s="55">
        <v>48</v>
      </c>
    </row>
    <row r="71" spans="1:6" ht="15" customHeight="1">
      <c r="A71" s="12" t="s">
        <v>28</v>
      </c>
      <c r="B71" s="54">
        <v>69</v>
      </c>
      <c r="C71" s="55">
        <v>67</v>
      </c>
      <c r="D71" s="55">
        <v>69</v>
      </c>
      <c r="E71" s="56">
        <v>70</v>
      </c>
      <c r="F71" s="55">
        <v>71</v>
      </c>
    </row>
    <row r="72" spans="1:6" ht="15" customHeight="1">
      <c r="A72" s="12" t="s">
        <v>3</v>
      </c>
      <c r="B72" s="54">
        <v>43</v>
      </c>
      <c r="C72" s="55">
        <v>42</v>
      </c>
      <c r="D72" s="55">
        <v>46</v>
      </c>
      <c r="E72" s="56">
        <v>47</v>
      </c>
      <c r="F72" s="55">
        <v>48</v>
      </c>
    </row>
    <row r="73" spans="1:6" ht="15" customHeight="1">
      <c r="A73" s="12" t="s">
        <v>29</v>
      </c>
      <c r="B73" s="54">
        <v>112</v>
      </c>
      <c r="C73" s="55">
        <v>128</v>
      </c>
      <c r="D73" s="55">
        <v>130</v>
      </c>
      <c r="E73" s="56">
        <v>133</v>
      </c>
      <c r="F73" s="55">
        <v>135</v>
      </c>
    </row>
    <row r="74" spans="1:6" ht="15" customHeight="1">
      <c r="A74" s="12" t="s">
        <v>4</v>
      </c>
      <c r="B74" s="54">
        <v>94</v>
      </c>
      <c r="C74" s="55">
        <v>98</v>
      </c>
      <c r="D74" s="55">
        <v>100</v>
      </c>
      <c r="E74" s="56">
        <v>103</v>
      </c>
      <c r="F74" s="55">
        <v>105</v>
      </c>
    </row>
    <row r="75" spans="1:6" ht="15" customHeight="1">
      <c r="A75" s="1" t="s">
        <v>43</v>
      </c>
      <c r="B75" s="1">
        <f>B67+B68+B69+B70+B71+B72+B73+B74</f>
        <v>1730</v>
      </c>
      <c r="C75" s="1">
        <f>C67+C68+C69+C70+C71+C72+C73+C74</f>
        <v>1780</v>
      </c>
      <c r="D75" s="1">
        <f>D67+D68+D69+D70+D71+D72+D73+D74</f>
        <v>1820</v>
      </c>
      <c r="E75" s="1">
        <f>E67+E68+E69+E70+E71+E72+E73+E74</f>
        <v>1860</v>
      </c>
      <c r="F75" s="1">
        <f>F67+F68+F69+F70+F71+F72+F73+F74</f>
        <v>1920</v>
      </c>
    </row>
    <row r="76" spans="2:6" ht="26.25" customHeight="1">
      <c r="B76" s="57">
        <v>1730</v>
      </c>
      <c r="C76" s="57">
        <v>1780</v>
      </c>
      <c r="D76" s="57">
        <v>1820</v>
      </c>
      <c r="E76" s="57">
        <v>1860</v>
      </c>
      <c r="F76" s="57">
        <v>1920</v>
      </c>
    </row>
    <row r="77" ht="26.25" customHeight="1"/>
    <row r="78" spans="2:10" ht="12.75">
      <c r="B78" s="171" t="s">
        <v>44</v>
      </c>
      <c r="C78" s="171"/>
      <c r="D78" s="171"/>
      <c r="E78" s="171"/>
      <c r="F78" s="171"/>
      <c r="G78" s="171"/>
      <c r="H78" s="171"/>
      <c r="I78" s="171"/>
      <c r="J78" s="171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1" t="s">
        <v>1</v>
      </c>
      <c r="B81" s="58">
        <v>3.181</v>
      </c>
      <c r="C81" s="58">
        <v>3.129</v>
      </c>
      <c r="D81" s="58">
        <v>3.121</v>
      </c>
      <c r="E81" s="58">
        <v>3.118</v>
      </c>
      <c r="F81" s="58">
        <v>3.105</v>
      </c>
    </row>
    <row r="82" spans="1:6" ht="15" customHeight="1">
      <c r="A82" s="12" t="s">
        <v>2</v>
      </c>
      <c r="B82" s="59">
        <v>0.459</v>
      </c>
      <c r="C82" s="60">
        <v>0.452</v>
      </c>
      <c r="D82" s="60">
        <v>0.45</v>
      </c>
      <c r="E82" s="60">
        <v>0.449</v>
      </c>
      <c r="F82" s="60">
        <v>0.443</v>
      </c>
    </row>
    <row r="83" spans="1:6" ht="15" customHeight="1">
      <c r="A83" s="12" t="s">
        <v>5</v>
      </c>
      <c r="B83" s="59">
        <v>0.15</v>
      </c>
      <c r="C83" s="60">
        <v>0.152</v>
      </c>
      <c r="D83" s="60">
        <v>0.15</v>
      </c>
      <c r="E83" s="60">
        <v>0.148</v>
      </c>
      <c r="F83" s="60">
        <v>0.146</v>
      </c>
    </row>
    <row r="84" spans="1:6" ht="15" customHeight="1">
      <c r="A84" s="12" t="s">
        <v>6</v>
      </c>
      <c r="B84" s="59">
        <v>0.214</v>
      </c>
      <c r="C84" s="60">
        <v>0.186</v>
      </c>
      <c r="D84" s="60">
        <v>0.183</v>
      </c>
      <c r="E84" s="60">
        <v>0.18</v>
      </c>
      <c r="F84" s="60">
        <v>0.177</v>
      </c>
    </row>
    <row r="85" spans="1:6" ht="15" customHeight="1">
      <c r="A85" s="12" t="s">
        <v>28</v>
      </c>
      <c r="B85" s="59">
        <v>0.139</v>
      </c>
      <c r="C85" s="60">
        <v>0.132</v>
      </c>
      <c r="D85" s="60">
        <v>0.131</v>
      </c>
      <c r="E85" s="60">
        <v>0.128</v>
      </c>
      <c r="F85" s="60">
        <v>0.126</v>
      </c>
    </row>
    <row r="86" spans="1:6" ht="15" customHeight="1">
      <c r="A86" s="12" t="s">
        <v>3</v>
      </c>
      <c r="B86" s="59">
        <v>0.291</v>
      </c>
      <c r="C86" s="60">
        <v>0.278</v>
      </c>
      <c r="D86" s="60">
        <v>0.275</v>
      </c>
      <c r="E86" s="60">
        <v>0.271</v>
      </c>
      <c r="F86" s="60">
        <v>0.27</v>
      </c>
    </row>
    <row r="87" spans="1:6" ht="15" customHeight="1">
      <c r="A87" s="12" t="s">
        <v>29</v>
      </c>
      <c r="B87" s="59">
        <v>0.362</v>
      </c>
      <c r="C87" s="60">
        <v>0.34800000000000003</v>
      </c>
      <c r="D87" s="60">
        <v>0.34500000000000003</v>
      </c>
      <c r="E87" s="60">
        <v>0.341</v>
      </c>
      <c r="F87" s="60">
        <v>0.34</v>
      </c>
    </row>
    <row r="88" spans="1:6" ht="15" customHeight="1">
      <c r="A88" s="12" t="s">
        <v>4</v>
      </c>
      <c r="B88" s="59">
        <v>0.271</v>
      </c>
      <c r="C88" s="60">
        <v>0.265</v>
      </c>
      <c r="D88" s="60">
        <v>0.261</v>
      </c>
      <c r="E88" s="60">
        <v>0.26</v>
      </c>
      <c r="F88" s="60">
        <v>0.263</v>
      </c>
    </row>
    <row r="89" spans="1:6" ht="15" customHeight="1">
      <c r="A89" s="1" t="s">
        <v>43</v>
      </c>
      <c r="B89" s="61">
        <f>B81+B82+B83+B84+B85+B86+B87+B88</f>
        <v>5.067000000000001</v>
      </c>
      <c r="C89" s="61">
        <f>C81+C82+C83+C84+C85+C86+C87+C88</f>
        <v>4.942</v>
      </c>
      <c r="D89" s="61">
        <f>D81+D82+D83+D84+D85+D86+D87+D88</f>
        <v>4.916</v>
      </c>
      <c r="E89" s="61">
        <f>E81+E82+E83+E84+E85+E86+E87+E88</f>
        <v>4.895</v>
      </c>
      <c r="F89" s="61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B64:J64"/>
    <mergeCell ref="B78:J78"/>
    <mergeCell ref="A51:A52"/>
    <mergeCell ref="B51:D51"/>
    <mergeCell ref="E51:G51"/>
    <mergeCell ref="H51:J51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K4:M4"/>
    <mergeCell ref="H34:J34"/>
    <mergeCell ref="A2:J2"/>
    <mergeCell ref="A4:A5"/>
    <mergeCell ref="B4:D4"/>
    <mergeCell ref="E4:G4"/>
    <mergeCell ref="H4:J4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2" t="s">
        <v>45</v>
      </c>
    </row>
    <row r="4" spans="1:6" ht="27.75" customHeight="1">
      <c r="A4" s="1"/>
      <c r="B4" s="63" t="s">
        <v>46</v>
      </c>
      <c r="C4" s="63" t="s">
        <v>47</v>
      </c>
      <c r="D4" s="63" t="s">
        <v>48</v>
      </c>
      <c r="E4" s="63" t="s">
        <v>49</v>
      </c>
      <c r="F4" s="63" t="s">
        <v>50</v>
      </c>
    </row>
    <row r="5" spans="1:6" ht="27.75" customHeight="1">
      <c r="A5" s="1" t="s">
        <v>1</v>
      </c>
      <c r="B5" s="53">
        <v>7616</v>
      </c>
      <c r="C5" s="53">
        <v>6460</v>
      </c>
      <c r="D5" s="53">
        <v>7125</v>
      </c>
      <c r="E5" s="53">
        <v>7800</v>
      </c>
      <c r="F5" s="53">
        <v>8165</v>
      </c>
    </row>
    <row r="6" spans="1:6" ht="27" customHeight="1">
      <c r="A6" s="12" t="s">
        <v>2</v>
      </c>
      <c r="B6" s="54">
        <v>2022</v>
      </c>
      <c r="C6" s="55">
        <v>1740</v>
      </c>
      <c r="D6" s="55">
        <v>1900</v>
      </c>
      <c r="E6" s="56">
        <v>2070</v>
      </c>
      <c r="F6" s="55">
        <v>2160</v>
      </c>
    </row>
    <row r="7" spans="1:6" ht="27" customHeight="1">
      <c r="A7" s="12" t="s">
        <v>5</v>
      </c>
      <c r="B7" s="54">
        <v>211</v>
      </c>
      <c r="C7" s="55">
        <v>220</v>
      </c>
      <c r="D7" s="55">
        <v>240</v>
      </c>
      <c r="E7" s="56">
        <v>260</v>
      </c>
      <c r="F7" s="55">
        <v>270</v>
      </c>
    </row>
    <row r="8" spans="1:6" ht="27" customHeight="1">
      <c r="A8" s="12" t="s">
        <v>6</v>
      </c>
      <c r="B8" s="54">
        <v>122</v>
      </c>
      <c r="C8" s="55">
        <v>60</v>
      </c>
      <c r="D8" s="55">
        <v>65</v>
      </c>
      <c r="E8" s="56">
        <v>70</v>
      </c>
      <c r="F8" s="55">
        <v>75</v>
      </c>
    </row>
    <row r="9" spans="1:6" ht="27" customHeight="1">
      <c r="A9" s="12" t="s">
        <v>28</v>
      </c>
      <c r="B9" s="54">
        <v>199</v>
      </c>
      <c r="C9" s="55">
        <v>100</v>
      </c>
      <c r="D9" s="55">
        <v>110</v>
      </c>
      <c r="E9" s="56">
        <v>120</v>
      </c>
      <c r="F9" s="55">
        <v>125</v>
      </c>
    </row>
    <row r="10" spans="1:6" ht="27" customHeight="1">
      <c r="A10" s="12" t="s">
        <v>3</v>
      </c>
      <c r="B10" s="54">
        <v>779</v>
      </c>
      <c r="C10" s="55">
        <v>340</v>
      </c>
      <c r="D10" s="55">
        <v>370</v>
      </c>
      <c r="E10" s="56">
        <v>400</v>
      </c>
      <c r="F10" s="55">
        <v>415</v>
      </c>
    </row>
    <row r="11" spans="1:6" ht="27" customHeight="1">
      <c r="A11" s="12" t="s">
        <v>29</v>
      </c>
      <c r="B11" s="54">
        <v>600</v>
      </c>
      <c r="C11" s="55">
        <v>680</v>
      </c>
      <c r="D11" s="55">
        <v>750</v>
      </c>
      <c r="E11" s="56">
        <v>800</v>
      </c>
      <c r="F11" s="55">
        <v>830</v>
      </c>
    </row>
    <row r="12" spans="1:6" ht="27" customHeight="1">
      <c r="A12" s="12" t="s">
        <v>4</v>
      </c>
      <c r="B12" s="54">
        <v>224</v>
      </c>
      <c r="C12" s="55">
        <v>400</v>
      </c>
      <c r="D12" s="55">
        <v>440</v>
      </c>
      <c r="E12" s="56">
        <v>480</v>
      </c>
      <c r="F12" s="55">
        <v>500</v>
      </c>
    </row>
    <row r="13" spans="1:6" ht="22.5" customHeight="1">
      <c r="A13" s="1" t="s">
        <v>43</v>
      </c>
      <c r="B13" s="1">
        <f>B5+B6+B7+B8+B9+B10+B11+B12</f>
        <v>11773</v>
      </c>
      <c r="C13" s="1">
        <f>C5+C6+C7+C8+C9+C10+C11+C12</f>
        <v>10000</v>
      </c>
      <c r="D13" s="1">
        <f>D5+D6+D7+D8+D9+D10+D11+D12</f>
        <v>11000</v>
      </c>
      <c r="E13" s="1">
        <f>E5+E6+E7+E8+E9+E10+E11+E12</f>
        <v>12000</v>
      </c>
      <c r="F13" s="1">
        <f>F5+F6+F7+F8+F9+F10+F11+F12</f>
        <v>12540</v>
      </c>
    </row>
    <row r="14" spans="3:6" ht="12.75">
      <c r="C14" s="36"/>
      <c r="D14" s="36"/>
      <c r="E14" s="36"/>
      <c r="F14" s="36"/>
    </row>
    <row r="17" ht="12.75">
      <c r="C17">
        <v>9432</v>
      </c>
    </row>
    <row r="18" ht="12.75">
      <c r="C18" s="64" t="s">
        <v>51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PageLayoutView="0" workbookViewId="0" topLeftCell="A151">
      <selection activeCell="C293" sqref="C293"/>
    </sheetView>
  </sheetViews>
  <sheetFormatPr defaultColWidth="9.00390625" defaultRowHeight="12.75"/>
  <cols>
    <col min="1" max="1" width="5.00390625" style="71" customWidth="1"/>
    <col min="2" max="2" width="30.25390625" style="65" customWidth="1"/>
    <col min="3" max="3" width="16.25390625" style="87" customWidth="1"/>
    <col min="4" max="4" width="11.875" style="116" customWidth="1"/>
    <col min="5" max="5" width="15.75390625" style="81" customWidth="1"/>
    <col min="6" max="6" width="15.125" style="117" customWidth="1"/>
    <col min="7" max="7" width="13.25390625" style="81" customWidth="1"/>
    <col min="8" max="16384" width="9.125" style="65" customWidth="1"/>
  </cols>
  <sheetData>
    <row r="1" spans="2:7" ht="18.75" customHeight="1">
      <c r="B1" s="87"/>
      <c r="E1" s="189" t="s">
        <v>60</v>
      </c>
      <c r="F1" s="189"/>
      <c r="G1" s="189"/>
    </row>
    <row r="2" spans="2:7" ht="18.75" customHeight="1">
      <c r="B2" s="87"/>
      <c r="E2" s="189" t="s">
        <v>59</v>
      </c>
      <c r="F2" s="189"/>
      <c r="G2" s="189"/>
    </row>
    <row r="3" spans="2:7" ht="18.75" customHeight="1">
      <c r="B3" s="87"/>
      <c r="E3" s="189" t="s">
        <v>140</v>
      </c>
      <c r="F3" s="189"/>
      <c r="G3" s="189"/>
    </row>
    <row r="4" spans="2:7" ht="18.75" customHeight="1">
      <c r="B4" s="87"/>
      <c r="E4" s="189" t="s">
        <v>141</v>
      </c>
      <c r="F4" s="189"/>
      <c r="G4" s="189"/>
    </row>
    <row r="5" spans="2:7" ht="18.75" customHeight="1">
      <c r="B5" s="87"/>
      <c r="E5" s="189" t="s">
        <v>142</v>
      </c>
      <c r="F5" s="189"/>
      <c r="G5" s="189"/>
    </row>
    <row r="6" spans="2:7" ht="18.75" customHeight="1">
      <c r="B6" s="87"/>
      <c r="E6" s="189" t="s">
        <v>157</v>
      </c>
      <c r="F6" s="189"/>
      <c r="G6" s="189"/>
    </row>
    <row r="7" spans="2:7" ht="15">
      <c r="B7" s="87"/>
      <c r="E7" s="86"/>
      <c r="G7" s="86"/>
    </row>
    <row r="8" spans="2:7" ht="63" customHeight="1">
      <c r="B8" s="190" t="s">
        <v>154</v>
      </c>
      <c r="C8" s="190"/>
      <c r="D8" s="190"/>
      <c r="E8" s="190"/>
      <c r="F8" s="190"/>
      <c r="G8" s="190"/>
    </row>
    <row r="9" spans="2:7" ht="29.25" customHeight="1">
      <c r="B9" s="90"/>
      <c r="C9" s="90"/>
      <c r="D9" s="158"/>
      <c r="E9" s="118"/>
      <c r="F9" s="90"/>
      <c r="G9" s="118"/>
    </row>
    <row r="10" spans="1:7" s="87" customFormat="1" ht="33" customHeight="1">
      <c r="A10" s="172" t="s">
        <v>62</v>
      </c>
      <c r="B10" s="184" t="s">
        <v>0</v>
      </c>
      <c r="C10" s="172" t="s">
        <v>146</v>
      </c>
      <c r="D10" s="187" t="s">
        <v>155</v>
      </c>
      <c r="E10" s="188"/>
      <c r="F10" s="172" t="s">
        <v>156</v>
      </c>
      <c r="G10" s="181" t="s">
        <v>147</v>
      </c>
    </row>
    <row r="11" spans="1:7" s="87" customFormat="1" ht="24.75" customHeight="1">
      <c r="A11" s="173"/>
      <c r="B11" s="185"/>
      <c r="C11" s="173"/>
      <c r="D11" s="177" t="s">
        <v>138</v>
      </c>
      <c r="E11" s="175" t="s">
        <v>139</v>
      </c>
      <c r="F11" s="173"/>
      <c r="G11" s="175"/>
    </row>
    <row r="12" spans="1:7" s="87" customFormat="1" ht="23.25" customHeight="1">
      <c r="A12" s="174"/>
      <c r="B12" s="186"/>
      <c r="C12" s="174"/>
      <c r="D12" s="178"/>
      <c r="E12" s="176"/>
      <c r="F12" s="174"/>
      <c r="G12" s="176"/>
    </row>
    <row r="13" spans="1:7" s="87" customFormat="1" ht="48" customHeight="1">
      <c r="A13" s="84">
        <v>1</v>
      </c>
      <c r="B13" s="120" t="s">
        <v>69</v>
      </c>
      <c r="C13" s="105">
        <v>29.49</v>
      </c>
      <c r="D13" s="91">
        <v>29.535</v>
      </c>
      <c r="E13" s="106">
        <f>(D13/C13)*100</f>
        <v>100.15259409969481</v>
      </c>
      <c r="F13" s="91">
        <v>29.523</v>
      </c>
      <c r="G13" s="106">
        <f>D13/F13*100</f>
        <v>100.04064627578498</v>
      </c>
    </row>
    <row r="14" spans="1:7" s="87" customFormat="1" ht="42" customHeight="1" hidden="1">
      <c r="A14" s="84">
        <v>2</v>
      </c>
      <c r="B14" s="121" t="s">
        <v>71</v>
      </c>
      <c r="C14" s="105">
        <v>11.979</v>
      </c>
      <c r="D14" s="91"/>
      <c r="E14" s="106">
        <f aca="true" t="shared" si="0" ref="E14:E26">(D14/C14)*100</f>
        <v>0</v>
      </c>
      <c r="F14" s="91"/>
      <c r="G14" s="106" t="e">
        <f aca="true" t="shared" si="1" ref="G14:G36">D14/F14*100</f>
        <v>#DIV/0!</v>
      </c>
    </row>
    <row r="15" spans="1:7" s="87" customFormat="1" ht="43.5" customHeight="1" hidden="1">
      <c r="A15" s="84">
        <v>2</v>
      </c>
      <c r="B15" s="121" t="s">
        <v>129</v>
      </c>
      <c r="C15" s="105">
        <v>10.728</v>
      </c>
      <c r="D15" s="91"/>
      <c r="E15" s="106">
        <f t="shared" si="0"/>
        <v>0</v>
      </c>
      <c r="F15" s="91"/>
      <c r="G15" s="106" t="e">
        <f t="shared" si="1"/>
        <v>#DIV/0!</v>
      </c>
    </row>
    <row r="16" spans="1:7" s="87" customFormat="1" ht="76.5" customHeight="1" hidden="1">
      <c r="A16" s="84">
        <v>4</v>
      </c>
      <c r="B16" s="122" t="s">
        <v>73</v>
      </c>
      <c r="C16" s="105">
        <v>6.621</v>
      </c>
      <c r="D16" s="91"/>
      <c r="E16" s="106">
        <f t="shared" si="0"/>
        <v>0</v>
      </c>
      <c r="F16" s="91"/>
      <c r="G16" s="106" t="e">
        <f t="shared" si="1"/>
        <v>#DIV/0!</v>
      </c>
    </row>
    <row r="17" spans="1:7" s="87" customFormat="1" ht="51.75" customHeight="1">
      <c r="A17" s="84">
        <v>2</v>
      </c>
      <c r="B17" s="154" t="s">
        <v>70</v>
      </c>
      <c r="C17" s="105">
        <v>10.63</v>
      </c>
      <c r="D17" s="91">
        <v>10.427</v>
      </c>
      <c r="E17" s="106">
        <f t="shared" si="0"/>
        <v>98.09031044214485</v>
      </c>
      <c r="F17" s="91" t="s">
        <v>150</v>
      </c>
      <c r="G17" s="106" t="s">
        <v>150</v>
      </c>
    </row>
    <row r="18" spans="1:7" s="145" customFormat="1" ht="38.25" customHeight="1" hidden="1">
      <c r="A18" s="141">
        <v>4</v>
      </c>
      <c r="B18" s="148" t="s">
        <v>77</v>
      </c>
      <c r="C18" s="146">
        <v>100.2</v>
      </c>
      <c r="D18" s="91"/>
      <c r="E18" s="147" t="s">
        <v>98</v>
      </c>
      <c r="F18" s="142"/>
      <c r="G18" s="147" t="s">
        <v>98</v>
      </c>
    </row>
    <row r="19" spans="1:7" s="145" customFormat="1" ht="38.25" customHeight="1" hidden="1">
      <c r="A19" s="141">
        <v>8</v>
      </c>
      <c r="B19" s="149" t="s">
        <v>72</v>
      </c>
      <c r="C19" s="146">
        <v>15.315</v>
      </c>
      <c r="D19" s="91"/>
      <c r="E19" s="147">
        <f t="shared" si="0"/>
        <v>0</v>
      </c>
      <c r="F19" s="142"/>
      <c r="G19" s="147" t="e">
        <f t="shared" si="1"/>
        <v>#DIV/0!</v>
      </c>
    </row>
    <row r="20" spans="1:7" s="87" customFormat="1" ht="45">
      <c r="A20" s="84">
        <v>3</v>
      </c>
      <c r="B20" s="154" t="s">
        <v>71</v>
      </c>
      <c r="C20" s="105">
        <v>24.308</v>
      </c>
      <c r="D20" s="91">
        <v>29.061</v>
      </c>
      <c r="E20" s="106">
        <f t="shared" si="0"/>
        <v>119.55323350337336</v>
      </c>
      <c r="F20" s="91">
        <v>23.213</v>
      </c>
      <c r="G20" s="106">
        <f t="shared" si="1"/>
        <v>125.19277990781028</v>
      </c>
    </row>
    <row r="21" spans="1:7" s="87" customFormat="1" ht="84" customHeight="1">
      <c r="A21" s="84">
        <v>4</v>
      </c>
      <c r="B21" s="120" t="s">
        <v>129</v>
      </c>
      <c r="C21" s="105">
        <v>0.165</v>
      </c>
      <c r="D21" s="91">
        <v>0.12</v>
      </c>
      <c r="E21" s="106">
        <f t="shared" si="0"/>
        <v>72.72727272727272</v>
      </c>
      <c r="F21" s="91">
        <v>0.165</v>
      </c>
      <c r="G21" s="106">
        <f t="shared" si="1"/>
        <v>72.72727272727272</v>
      </c>
    </row>
    <row r="22" spans="1:7" s="87" customFormat="1" ht="44.25" customHeight="1">
      <c r="A22" s="84">
        <v>5</v>
      </c>
      <c r="B22" s="123" t="s">
        <v>73</v>
      </c>
      <c r="C22" s="105">
        <v>0.9</v>
      </c>
      <c r="D22" s="91">
        <v>0.77</v>
      </c>
      <c r="E22" s="106">
        <f t="shared" si="0"/>
        <v>85.55555555555556</v>
      </c>
      <c r="F22" s="91">
        <v>0.9</v>
      </c>
      <c r="G22" s="106">
        <f t="shared" si="1"/>
        <v>85.55555555555556</v>
      </c>
    </row>
    <row r="23" spans="1:7" s="87" customFormat="1" ht="44.25" customHeight="1" hidden="1">
      <c r="A23" s="84">
        <v>12</v>
      </c>
      <c r="B23" s="107" t="s">
        <v>75</v>
      </c>
      <c r="C23" s="105">
        <v>5.186</v>
      </c>
      <c r="D23" s="91"/>
      <c r="E23" s="106">
        <f t="shared" si="0"/>
        <v>0</v>
      </c>
      <c r="F23" s="91"/>
      <c r="G23" s="106" t="e">
        <f t="shared" si="1"/>
        <v>#DIV/0!</v>
      </c>
    </row>
    <row r="24" spans="1:7" s="87" customFormat="1" ht="81.75" customHeight="1" hidden="1">
      <c r="A24" s="84">
        <v>13</v>
      </c>
      <c r="B24" s="107" t="s">
        <v>76</v>
      </c>
      <c r="C24" s="105">
        <v>323.259</v>
      </c>
      <c r="D24" s="91"/>
      <c r="E24" s="106">
        <f t="shared" si="0"/>
        <v>0</v>
      </c>
      <c r="F24" s="91"/>
      <c r="G24" s="106" t="e">
        <f t="shared" si="1"/>
        <v>#DIV/0!</v>
      </c>
    </row>
    <row r="25" spans="1:7" s="87" customFormat="1" ht="50.25" customHeight="1">
      <c r="A25" s="84">
        <v>6</v>
      </c>
      <c r="B25" s="123" t="s">
        <v>74</v>
      </c>
      <c r="C25" s="105">
        <v>562.615</v>
      </c>
      <c r="D25" s="91">
        <v>29.505</v>
      </c>
      <c r="E25" s="106">
        <f t="shared" si="0"/>
        <v>5.244261173271242</v>
      </c>
      <c r="F25" s="91">
        <v>24.777</v>
      </c>
      <c r="G25" s="106">
        <f t="shared" si="1"/>
        <v>119.08221334301972</v>
      </c>
    </row>
    <row r="26" spans="1:7" s="87" customFormat="1" ht="49.5" customHeight="1">
      <c r="A26" s="84">
        <v>7</v>
      </c>
      <c r="B26" s="107" t="s">
        <v>77</v>
      </c>
      <c r="C26" s="105">
        <v>1866.965</v>
      </c>
      <c r="D26" s="91">
        <v>721.002</v>
      </c>
      <c r="E26" s="106">
        <f t="shared" si="0"/>
        <v>38.61893500949402</v>
      </c>
      <c r="F26" s="91">
        <v>863.137</v>
      </c>
      <c r="G26" s="106">
        <f t="shared" si="1"/>
        <v>83.53274161575742</v>
      </c>
    </row>
    <row r="27" spans="1:7" s="87" customFormat="1" ht="15">
      <c r="A27" s="84"/>
      <c r="B27" s="108" t="s">
        <v>130</v>
      </c>
      <c r="C27" s="109"/>
      <c r="D27" s="159"/>
      <c r="E27" s="110"/>
      <c r="F27" s="156"/>
      <c r="G27" s="110"/>
    </row>
    <row r="28" spans="1:7" s="87" customFormat="1" ht="64.5" customHeight="1" hidden="1">
      <c r="A28" s="84">
        <v>10</v>
      </c>
      <c r="B28" s="107" t="s">
        <v>78</v>
      </c>
      <c r="C28" s="105">
        <v>16447.369</v>
      </c>
      <c r="D28" s="91">
        <v>7295.488</v>
      </c>
      <c r="E28" s="106">
        <f>(D28/C28)*100</f>
        <v>44.3565654786489</v>
      </c>
      <c r="F28" s="91"/>
      <c r="G28" s="106" t="e">
        <f t="shared" si="1"/>
        <v>#DIV/0!</v>
      </c>
    </row>
    <row r="29" spans="1:7" s="87" customFormat="1" ht="15" customHeight="1" hidden="1">
      <c r="A29" s="84"/>
      <c r="B29" s="107" t="s">
        <v>7</v>
      </c>
      <c r="C29" s="105"/>
      <c r="D29" s="91"/>
      <c r="E29" s="106"/>
      <c r="F29" s="91"/>
      <c r="G29" s="106"/>
    </row>
    <row r="30" spans="1:7" s="87" customFormat="1" ht="39.75" customHeight="1" hidden="1">
      <c r="A30" s="84">
        <v>12</v>
      </c>
      <c r="B30" s="107" t="s">
        <v>79</v>
      </c>
      <c r="C30" s="105">
        <v>16348.369</v>
      </c>
      <c r="D30" s="91">
        <v>7243.62</v>
      </c>
      <c r="E30" s="106">
        <f aca="true" t="shared" si="2" ref="E30:E36">(D30/C30)*100</f>
        <v>44.30790618929631</v>
      </c>
      <c r="F30" s="91"/>
      <c r="G30" s="106" t="e">
        <f t="shared" si="1"/>
        <v>#DIV/0!</v>
      </c>
    </row>
    <row r="31" spans="1:7" s="87" customFormat="1" ht="47.25" customHeight="1" hidden="1">
      <c r="A31" s="84">
        <v>13</v>
      </c>
      <c r="B31" s="107" t="s">
        <v>80</v>
      </c>
      <c r="C31" s="105">
        <v>99</v>
      </c>
      <c r="D31" s="91">
        <v>51.868</v>
      </c>
      <c r="E31" s="106">
        <f t="shared" si="2"/>
        <v>52.391919191919186</v>
      </c>
      <c r="F31" s="91"/>
      <c r="G31" s="106" t="e">
        <f t="shared" si="1"/>
        <v>#DIV/0!</v>
      </c>
    </row>
    <row r="32" spans="1:7" s="87" customFormat="1" ht="65.25" customHeight="1">
      <c r="A32" s="84">
        <v>7</v>
      </c>
      <c r="B32" s="107" t="s">
        <v>81</v>
      </c>
      <c r="C32" s="109">
        <v>13375.354</v>
      </c>
      <c r="D32" s="91">
        <v>2488.9</v>
      </c>
      <c r="E32" s="106">
        <f t="shared" si="2"/>
        <v>18.608105624718423</v>
      </c>
      <c r="F32" s="137">
        <v>5250.655</v>
      </c>
      <c r="G32" s="106">
        <f t="shared" si="1"/>
        <v>47.40170512059924</v>
      </c>
    </row>
    <row r="33" spans="1:7" s="87" customFormat="1" ht="19.5" customHeight="1">
      <c r="A33" s="84"/>
      <c r="B33" s="107" t="s">
        <v>7</v>
      </c>
      <c r="C33" s="129"/>
      <c r="D33" s="91"/>
      <c r="E33" s="106"/>
      <c r="F33" s="91"/>
      <c r="G33" s="106"/>
    </row>
    <row r="34" spans="1:7" s="87" customFormat="1" ht="33" customHeight="1" hidden="1">
      <c r="A34" s="84"/>
      <c r="B34" s="124" t="s">
        <v>148</v>
      </c>
      <c r="C34" s="109">
        <v>0</v>
      </c>
      <c r="D34" s="91" t="s">
        <v>150</v>
      </c>
      <c r="E34" s="106"/>
      <c r="F34" s="91">
        <v>0</v>
      </c>
      <c r="G34" s="106"/>
    </row>
    <row r="35" spans="1:7" s="87" customFormat="1" ht="40.5" customHeight="1">
      <c r="A35" s="84">
        <v>8</v>
      </c>
      <c r="B35" s="107" t="s">
        <v>79</v>
      </c>
      <c r="C35" s="109">
        <v>13274.991</v>
      </c>
      <c r="D35" s="91">
        <v>2421.1</v>
      </c>
      <c r="E35" s="106">
        <f t="shared" si="2"/>
        <v>18.238053796044003</v>
      </c>
      <c r="F35" s="137">
        <v>5208.192</v>
      </c>
      <c r="G35" s="106">
        <f t="shared" si="1"/>
        <v>46.48638145444715</v>
      </c>
    </row>
    <row r="36" spans="1:7" s="87" customFormat="1" ht="63.75" customHeight="1">
      <c r="A36" s="84">
        <v>9</v>
      </c>
      <c r="B36" s="107" t="s">
        <v>80</v>
      </c>
      <c r="C36" s="109">
        <v>100.363</v>
      </c>
      <c r="D36" s="91">
        <v>67.9</v>
      </c>
      <c r="E36" s="106">
        <f t="shared" si="2"/>
        <v>67.6544144754541</v>
      </c>
      <c r="F36" s="137">
        <v>42.463</v>
      </c>
      <c r="G36" s="106">
        <f t="shared" si="1"/>
        <v>159.90391635070534</v>
      </c>
    </row>
    <row r="37" spans="1:7" s="87" customFormat="1" ht="49.5" customHeight="1">
      <c r="A37" s="84"/>
      <c r="B37" s="182" t="s">
        <v>82</v>
      </c>
      <c r="C37" s="183"/>
      <c r="D37" s="183"/>
      <c r="E37" s="183"/>
      <c r="F37" s="183"/>
      <c r="G37" s="183"/>
    </row>
    <row r="38" spans="1:7" s="87" customFormat="1" ht="39.75" customHeight="1">
      <c r="A38" s="84">
        <v>10</v>
      </c>
      <c r="B38" s="107" t="s">
        <v>144</v>
      </c>
      <c r="C38" s="109">
        <v>2</v>
      </c>
      <c r="D38" s="91">
        <v>1.1</v>
      </c>
      <c r="E38" s="106">
        <f>(D38/C38)*100</f>
        <v>55.00000000000001</v>
      </c>
      <c r="F38" s="137">
        <v>0.614</v>
      </c>
      <c r="G38" s="106">
        <f>D38/F38*100</f>
        <v>179.15309446254074</v>
      </c>
    </row>
    <row r="39" spans="1:7" s="87" customFormat="1" ht="39.75" customHeight="1">
      <c r="A39" s="84">
        <v>11</v>
      </c>
      <c r="B39" s="107" t="s">
        <v>83</v>
      </c>
      <c r="C39" s="109">
        <v>1.263</v>
      </c>
      <c r="D39" s="91">
        <v>0.533</v>
      </c>
      <c r="E39" s="106">
        <f aca="true" t="shared" si="3" ref="E39:E45">(D39/C39)*100</f>
        <v>42.201108471892326</v>
      </c>
      <c r="F39" s="137">
        <v>0.596</v>
      </c>
      <c r="G39" s="106">
        <f aca="true" t="shared" si="4" ref="G39:G54">D39/F39*100</f>
        <v>89.42953020134229</v>
      </c>
    </row>
    <row r="40" spans="1:7" s="87" customFormat="1" ht="39.75" customHeight="1">
      <c r="A40" s="84">
        <v>12</v>
      </c>
      <c r="B40" s="107" t="s">
        <v>84</v>
      </c>
      <c r="C40" s="109">
        <v>301</v>
      </c>
      <c r="D40" s="91">
        <v>114.39</v>
      </c>
      <c r="E40" s="106">
        <f t="shared" si="3"/>
        <v>38.00332225913621</v>
      </c>
      <c r="F40" s="137">
        <v>129.6</v>
      </c>
      <c r="G40" s="106">
        <f t="shared" si="4"/>
        <v>88.2638888888889</v>
      </c>
    </row>
    <row r="41" spans="1:7" s="87" customFormat="1" ht="39.75" customHeight="1">
      <c r="A41" s="84">
        <v>13</v>
      </c>
      <c r="B41" s="107" t="s">
        <v>85</v>
      </c>
      <c r="C41" s="109">
        <v>11.033</v>
      </c>
      <c r="D41" s="91">
        <v>4.9</v>
      </c>
      <c r="E41" s="106">
        <f t="shared" si="3"/>
        <v>44.412217891779214</v>
      </c>
      <c r="F41" s="137">
        <v>5.14</v>
      </c>
      <c r="G41" s="106">
        <f t="shared" si="4"/>
        <v>95.33073929961091</v>
      </c>
    </row>
    <row r="42" spans="1:7" s="87" customFormat="1" ht="39.75" customHeight="1">
      <c r="A42" s="84">
        <v>14</v>
      </c>
      <c r="B42" s="107" t="s">
        <v>86</v>
      </c>
      <c r="C42" s="109">
        <v>98.8</v>
      </c>
      <c r="D42" s="91">
        <v>100.8</v>
      </c>
      <c r="E42" s="106">
        <f t="shared" si="3"/>
        <v>102.02429149797571</v>
      </c>
      <c r="F42" s="137">
        <v>46.8</v>
      </c>
      <c r="G42" s="106">
        <f t="shared" si="4"/>
        <v>215.3846153846154</v>
      </c>
    </row>
    <row r="43" spans="1:7" s="87" customFormat="1" ht="39.75" customHeight="1">
      <c r="A43" s="84">
        <v>15</v>
      </c>
      <c r="B43" s="107" t="s">
        <v>97</v>
      </c>
      <c r="C43" s="109">
        <v>700</v>
      </c>
      <c r="D43" s="91">
        <v>278.9</v>
      </c>
      <c r="E43" s="106">
        <f t="shared" si="3"/>
        <v>39.84285714285714</v>
      </c>
      <c r="F43" s="137">
        <v>318</v>
      </c>
      <c r="G43" s="106">
        <f t="shared" si="4"/>
        <v>87.70440251572327</v>
      </c>
    </row>
    <row r="44" spans="1:7" s="87" customFormat="1" ht="39.75" customHeight="1">
      <c r="A44" s="84">
        <v>16</v>
      </c>
      <c r="B44" s="107" t="s">
        <v>87</v>
      </c>
      <c r="C44" s="109">
        <v>123.7</v>
      </c>
      <c r="D44" s="91">
        <v>92.7</v>
      </c>
      <c r="E44" s="106">
        <f t="shared" si="3"/>
        <v>74.93936944219887</v>
      </c>
      <c r="F44" s="137">
        <v>47.964</v>
      </c>
      <c r="G44" s="106">
        <f t="shared" si="4"/>
        <v>193.26995246434828</v>
      </c>
    </row>
    <row r="45" spans="1:7" s="87" customFormat="1" ht="39.75" customHeight="1">
      <c r="A45" s="84">
        <v>17</v>
      </c>
      <c r="B45" s="107" t="s">
        <v>88</v>
      </c>
      <c r="C45" s="109">
        <v>81.6</v>
      </c>
      <c r="D45" s="91">
        <v>6.3</v>
      </c>
      <c r="E45" s="106">
        <f t="shared" si="3"/>
        <v>7.720588235294118</v>
      </c>
      <c r="F45" s="137">
        <v>29.733</v>
      </c>
      <c r="G45" s="106">
        <f t="shared" si="4"/>
        <v>21.188578347290886</v>
      </c>
    </row>
    <row r="46" spans="1:7" s="114" customFormat="1" ht="18" customHeight="1">
      <c r="A46" s="111"/>
      <c r="B46" s="112" t="s">
        <v>63</v>
      </c>
      <c r="C46" s="126"/>
      <c r="D46" s="160"/>
      <c r="E46" s="113"/>
      <c r="F46" s="136"/>
      <c r="G46" s="113"/>
    </row>
    <row r="47" spans="1:7" s="87" customFormat="1" ht="51.75" customHeight="1">
      <c r="A47" s="84">
        <v>18</v>
      </c>
      <c r="B47" s="115" t="s">
        <v>52</v>
      </c>
      <c r="C47" s="128">
        <v>3151.6903</v>
      </c>
      <c r="D47" s="137">
        <v>326.8294</v>
      </c>
      <c r="E47" s="106">
        <f>(D47/C47)*100</f>
        <v>10.369971948068628</v>
      </c>
      <c r="F47" s="137">
        <v>382.937</v>
      </c>
      <c r="G47" s="106">
        <f t="shared" si="4"/>
        <v>85.34808597758901</v>
      </c>
    </row>
    <row r="48" spans="1:7" s="87" customFormat="1" ht="15" customHeight="1">
      <c r="A48" s="84"/>
      <c r="B48" s="83" t="s">
        <v>7</v>
      </c>
      <c r="C48" s="130"/>
      <c r="D48" s="137"/>
      <c r="E48" s="106"/>
      <c r="F48" s="137"/>
      <c r="G48" s="106"/>
    </row>
    <row r="49" spans="1:7" s="87" customFormat="1" ht="54" customHeight="1">
      <c r="A49" s="84">
        <v>19</v>
      </c>
      <c r="B49" s="83" t="s">
        <v>143</v>
      </c>
      <c r="C49" s="128">
        <v>2925.438</v>
      </c>
      <c r="D49" s="137">
        <v>154.7694</v>
      </c>
      <c r="E49" s="106">
        <f aca="true" t="shared" si="5" ref="E49:E54">(D49/C49)*100</f>
        <v>5.290469324593445</v>
      </c>
      <c r="F49" s="137">
        <v>220.973</v>
      </c>
      <c r="G49" s="106">
        <f t="shared" si="4"/>
        <v>70.03995963307733</v>
      </c>
    </row>
    <row r="50" spans="1:7" s="87" customFormat="1" ht="39.75" customHeight="1">
      <c r="A50" s="84">
        <v>20</v>
      </c>
      <c r="B50" s="83" t="s">
        <v>57</v>
      </c>
      <c r="C50" s="128">
        <v>226.252</v>
      </c>
      <c r="D50" s="137">
        <v>172.06</v>
      </c>
      <c r="E50" s="106">
        <f t="shared" si="5"/>
        <v>76.04794653748917</v>
      </c>
      <c r="F50" s="137">
        <v>161.964</v>
      </c>
      <c r="G50" s="106">
        <f t="shared" si="4"/>
        <v>106.23348398409522</v>
      </c>
    </row>
    <row r="51" spans="1:7" ht="43.5" customHeight="1">
      <c r="A51" s="70">
        <v>21</v>
      </c>
      <c r="B51" s="83" t="s">
        <v>8</v>
      </c>
      <c r="C51" s="128">
        <v>3151.6903</v>
      </c>
      <c r="D51" s="137">
        <v>326.8294</v>
      </c>
      <c r="E51" s="94">
        <f t="shared" si="5"/>
        <v>10.369971948068628</v>
      </c>
      <c r="F51" s="137">
        <v>382.937</v>
      </c>
      <c r="G51" s="94">
        <f t="shared" si="4"/>
        <v>85.34808597758901</v>
      </c>
    </row>
    <row r="52" spans="1:7" ht="45" customHeight="1">
      <c r="A52" s="70">
        <v>22</v>
      </c>
      <c r="B52" s="69" t="s">
        <v>53</v>
      </c>
      <c r="C52" s="128">
        <v>1997.748</v>
      </c>
      <c r="D52" s="137">
        <v>212.0048</v>
      </c>
      <c r="E52" s="94">
        <f t="shared" si="5"/>
        <v>10.612189325180152</v>
      </c>
      <c r="F52" s="137">
        <v>268.529</v>
      </c>
      <c r="G52" s="94">
        <f t="shared" si="4"/>
        <v>78.95042993494185</v>
      </c>
    </row>
    <row r="53" spans="1:7" ht="66" customHeight="1">
      <c r="A53" s="70">
        <v>23</v>
      </c>
      <c r="B53" s="69" t="s">
        <v>54</v>
      </c>
      <c r="C53" s="128">
        <v>572.4937</v>
      </c>
      <c r="D53" s="137">
        <v>31.687</v>
      </c>
      <c r="E53" s="94">
        <f t="shared" si="5"/>
        <v>5.534908069730724</v>
      </c>
      <c r="F53" s="137">
        <v>35.863</v>
      </c>
      <c r="G53" s="94">
        <f t="shared" si="4"/>
        <v>88.35568691966651</v>
      </c>
    </row>
    <row r="54" spans="1:7" ht="30.75" customHeight="1">
      <c r="A54" s="70">
        <v>24</v>
      </c>
      <c r="B54" s="69" t="s">
        <v>15</v>
      </c>
      <c r="C54" s="131">
        <v>581.449</v>
      </c>
      <c r="D54" s="137">
        <v>83.1376</v>
      </c>
      <c r="E54" s="94">
        <f t="shared" si="5"/>
        <v>14.298347748469773</v>
      </c>
      <c r="F54" s="137">
        <v>78.544</v>
      </c>
      <c r="G54" s="94">
        <f t="shared" si="4"/>
        <v>105.84844163780811</v>
      </c>
    </row>
    <row r="55" spans="1:7" ht="27" customHeight="1">
      <c r="A55" s="70"/>
      <c r="B55" s="179" t="s">
        <v>9</v>
      </c>
      <c r="C55" s="180"/>
      <c r="D55" s="180"/>
      <c r="E55" s="180"/>
      <c r="F55" s="180"/>
      <c r="G55" s="180"/>
    </row>
    <row r="56" spans="1:7" ht="53.25" customHeight="1">
      <c r="A56" s="70">
        <v>25</v>
      </c>
      <c r="B56" s="67" t="s">
        <v>10</v>
      </c>
      <c r="C56" s="96">
        <v>113.424</v>
      </c>
      <c r="D56" s="137">
        <v>6.589</v>
      </c>
      <c r="E56" s="94">
        <f>(D56/C56)*100</f>
        <v>5.809176188460996</v>
      </c>
      <c r="F56" s="137">
        <v>20.668</v>
      </c>
      <c r="G56" s="94">
        <v>0</v>
      </c>
    </row>
    <row r="57" spans="1:7" ht="15" customHeight="1" hidden="1">
      <c r="A57" s="73"/>
      <c r="B57" s="89" t="s">
        <v>11</v>
      </c>
      <c r="C57" s="127"/>
      <c r="D57" s="137"/>
      <c r="E57" s="94" t="e">
        <f aca="true" t="shared" si="6" ref="E57:E87">(D57/C57)*100</f>
        <v>#DIV/0!</v>
      </c>
      <c r="F57" s="137"/>
      <c r="G57" s="94" t="e">
        <f>D57/F57*100</f>
        <v>#DIV/0!</v>
      </c>
    </row>
    <row r="58" spans="1:7" ht="15">
      <c r="A58" s="70">
        <v>26</v>
      </c>
      <c r="B58" s="67" t="s">
        <v>12</v>
      </c>
      <c r="C58" s="96">
        <v>2.876</v>
      </c>
      <c r="D58" s="137">
        <v>0</v>
      </c>
      <c r="E58" s="94">
        <f t="shared" si="6"/>
        <v>0</v>
      </c>
      <c r="F58" s="137">
        <v>0</v>
      </c>
      <c r="G58" s="94">
        <v>0</v>
      </c>
    </row>
    <row r="59" spans="1:7" ht="15">
      <c r="A59" s="70">
        <v>27</v>
      </c>
      <c r="B59" s="67" t="s">
        <v>13</v>
      </c>
      <c r="C59" s="96">
        <v>75.698</v>
      </c>
      <c r="D59" s="137">
        <v>0</v>
      </c>
      <c r="E59" s="94">
        <f t="shared" si="6"/>
        <v>0</v>
      </c>
      <c r="F59" s="137">
        <v>0</v>
      </c>
      <c r="G59" s="94">
        <v>0</v>
      </c>
    </row>
    <row r="60" spans="1:7" ht="30">
      <c r="A60" s="70">
        <v>28</v>
      </c>
      <c r="B60" s="67" t="s">
        <v>14</v>
      </c>
      <c r="C60" s="96">
        <v>7.456</v>
      </c>
      <c r="D60" s="137">
        <v>0</v>
      </c>
      <c r="E60" s="94">
        <f t="shared" si="6"/>
        <v>0</v>
      </c>
      <c r="F60" s="137">
        <v>0</v>
      </c>
      <c r="G60" s="94">
        <v>0</v>
      </c>
    </row>
    <row r="61" spans="1:7" ht="15">
      <c r="A61" s="72">
        <v>29</v>
      </c>
      <c r="B61" s="67" t="s">
        <v>64</v>
      </c>
      <c r="C61" s="97">
        <v>2.607</v>
      </c>
      <c r="D61" s="137">
        <v>0.2487</v>
      </c>
      <c r="E61" s="94">
        <f t="shared" si="6"/>
        <v>9.539700805523589</v>
      </c>
      <c r="F61" s="137">
        <v>0.25</v>
      </c>
      <c r="G61" s="94">
        <v>0</v>
      </c>
    </row>
    <row r="62" spans="1:7" ht="51.75" customHeight="1">
      <c r="A62" s="70">
        <v>30</v>
      </c>
      <c r="B62" s="69" t="s">
        <v>53</v>
      </c>
      <c r="C62" s="96">
        <v>0.181</v>
      </c>
      <c r="D62" s="137">
        <v>0</v>
      </c>
      <c r="E62" s="94">
        <f t="shared" si="6"/>
        <v>0</v>
      </c>
      <c r="F62" s="137">
        <v>0</v>
      </c>
      <c r="G62" s="94">
        <v>0</v>
      </c>
    </row>
    <row r="63" spans="1:7" ht="63.75" customHeight="1">
      <c r="A63" s="70">
        <v>31</v>
      </c>
      <c r="B63" s="69" t="s">
        <v>56</v>
      </c>
      <c r="C63" s="96">
        <v>0.162</v>
      </c>
      <c r="D63" s="137">
        <v>0.0437</v>
      </c>
      <c r="E63" s="94">
        <f t="shared" si="6"/>
        <v>26.97530864197531</v>
      </c>
      <c r="F63" s="137">
        <v>0.045</v>
      </c>
      <c r="G63" s="94">
        <v>0</v>
      </c>
    </row>
    <row r="64" spans="1:7" ht="27" customHeight="1">
      <c r="A64" s="70">
        <v>32</v>
      </c>
      <c r="B64" s="69" t="s">
        <v>15</v>
      </c>
      <c r="C64" s="96">
        <v>2.264</v>
      </c>
      <c r="D64" s="137">
        <v>0.205</v>
      </c>
      <c r="E64" s="94">
        <f t="shared" si="6"/>
        <v>9.054770318021202</v>
      </c>
      <c r="F64" s="137">
        <v>0.205</v>
      </c>
      <c r="G64" s="94">
        <v>0</v>
      </c>
    </row>
    <row r="65" spans="1:7" ht="15">
      <c r="A65" s="70">
        <v>33</v>
      </c>
      <c r="B65" s="67" t="s">
        <v>65</v>
      </c>
      <c r="C65" s="98">
        <v>4.03</v>
      </c>
      <c r="D65" s="137">
        <v>1.185</v>
      </c>
      <c r="E65" s="94">
        <f t="shared" si="6"/>
        <v>29.404466501240694</v>
      </c>
      <c r="F65" s="137">
        <v>1.722</v>
      </c>
      <c r="G65" s="94">
        <v>0</v>
      </c>
    </row>
    <row r="66" spans="1:7" ht="47.25" customHeight="1">
      <c r="A66" s="70">
        <v>34</v>
      </c>
      <c r="B66" s="69" t="s">
        <v>53</v>
      </c>
      <c r="C66" s="96">
        <v>0.182</v>
      </c>
      <c r="D66" s="137">
        <v>0</v>
      </c>
      <c r="E66" s="94">
        <f t="shared" si="6"/>
        <v>0</v>
      </c>
      <c r="F66" s="137">
        <v>0</v>
      </c>
      <c r="G66" s="94">
        <v>0</v>
      </c>
    </row>
    <row r="67" spans="1:7" ht="66.75" customHeight="1">
      <c r="A67" s="70">
        <v>35</v>
      </c>
      <c r="B67" s="69" t="s">
        <v>56</v>
      </c>
      <c r="C67" s="96">
        <v>2.505</v>
      </c>
      <c r="D67" s="137">
        <v>0.34</v>
      </c>
      <c r="E67" s="94">
        <f t="shared" si="6"/>
        <v>13.572854291417165</v>
      </c>
      <c r="F67" s="137">
        <v>0.901</v>
      </c>
      <c r="G67" s="94">
        <v>0</v>
      </c>
    </row>
    <row r="68" spans="1:7" ht="29.25" customHeight="1">
      <c r="A68" s="70">
        <v>36</v>
      </c>
      <c r="B68" s="69" t="s">
        <v>15</v>
      </c>
      <c r="C68" s="96">
        <v>1.343</v>
      </c>
      <c r="D68" s="137">
        <v>0.845</v>
      </c>
      <c r="E68" s="94">
        <f t="shared" si="6"/>
        <v>62.91883842144452</v>
      </c>
      <c r="F68" s="137">
        <v>0.822</v>
      </c>
      <c r="G68" s="94">
        <v>0</v>
      </c>
    </row>
    <row r="69" spans="1:7" ht="29.25" customHeight="1">
      <c r="A69" s="70">
        <v>37</v>
      </c>
      <c r="B69" s="68" t="s">
        <v>66</v>
      </c>
      <c r="C69" s="98">
        <v>0.224</v>
      </c>
      <c r="D69" s="137">
        <v>0</v>
      </c>
      <c r="E69" s="94">
        <f t="shared" si="6"/>
        <v>0</v>
      </c>
      <c r="F69" s="137">
        <v>0</v>
      </c>
      <c r="G69" s="94">
        <v>0</v>
      </c>
    </row>
    <row r="70" spans="1:7" ht="60" customHeight="1" hidden="1">
      <c r="A70" s="70">
        <v>55</v>
      </c>
      <c r="B70" s="69" t="s">
        <v>56</v>
      </c>
      <c r="C70" s="99"/>
      <c r="D70" s="137"/>
      <c r="E70" s="94" t="e">
        <f t="shared" si="6"/>
        <v>#DIV/0!</v>
      </c>
      <c r="F70" s="137"/>
      <c r="G70" s="94" t="e">
        <f aca="true" t="shared" si="7" ref="G70:G87">D70/F70*100</f>
        <v>#DIV/0!</v>
      </c>
    </row>
    <row r="71" spans="1:7" ht="28.5" customHeight="1">
      <c r="A71" s="70">
        <v>38</v>
      </c>
      <c r="B71" s="69" t="s">
        <v>15</v>
      </c>
      <c r="C71" s="98">
        <v>0.224</v>
      </c>
      <c r="D71" s="137">
        <v>0</v>
      </c>
      <c r="E71" s="94">
        <f t="shared" si="6"/>
        <v>0</v>
      </c>
      <c r="F71" s="137">
        <v>0</v>
      </c>
      <c r="G71" s="94">
        <v>0</v>
      </c>
    </row>
    <row r="72" spans="1:7" ht="18.75" customHeight="1">
      <c r="A72" s="70">
        <v>39</v>
      </c>
      <c r="B72" s="66" t="s">
        <v>67</v>
      </c>
      <c r="C72" s="96">
        <v>0.0148</v>
      </c>
      <c r="D72" s="137">
        <v>0</v>
      </c>
      <c r="E72" s="94">
        <f t="shared" si="6"/>
        <v>0</v>
      </c>
      <c r="F72" s="137">
        <v>0</v>
      </c>
      <c r="G72" s="94">
        <v>0</v>
      </c>
    </row>
    <row r="73" spans="1:7" ht="29.25" customHeight="1" hidden="1">
      <c r="A73" s="70"/>
      <c r="B73" s="69" t="s">
        <v>53</v>
      </c>
      <c r="C73" s="100"/>
      <c r="D73" s="137"/>
      <c r="E73" s="94" t="e">
        <f t="shared" si="6"/>
        <v>#DIV/0!</v>
      </c>
      <c r="F73" s="137"/>
      <c r="G73" s="94" t="e">
        <f t="shared" si="7"/>
        <v>#DIV/0!</v>
      </c>
    </row>
    <row r="74" spans="1:7" ht="46.5" customHeight="1" hidden="1">
      <c r="A74" s="70"/>
      <c r="B74" s="69" t="s">
        <v>56</v>
      </c>
      <c r="C74" s="100"/>
      <c r="D74" s="137"/>
      <c r="E74" s="94" t="e">
        <f t="shared" si="6"/>
        <v>#DIV/0!</v>
      </c>
      <c r="F74" s="137"/>
      <c r="G74" s="94" t="e">
        <f t="shared" si="7"/>
        <v>#DIV/0!</v>
      </c>
    </row>
    <row r="75" spans="1:7" ht="38.25" customHeight="1">
      <c r="A75" s="70">
        <v>40</v>
      </c>
      <c r="B75" s="69" t="s">
        <v>15</v>
      </c>
      <c r="C75" s="96">
        <v>0.0148</v>
      </c>
      <c r="D75" s="137">
        <v>0</v>
      </c>
      <c r="E75" s="94">
        <f t="shared" si="6"/>
        <v>0</v>
      </c>
      <c r="F75" s="137">
        <v>0</v>
      </c>
      <c r="G75" s="94">
        <v>0</v>
      </c>
    </row>
    <row r="76" spans="1:7" ht="16.5" customHeight="1">
      <c r="A76" s="70">
        <v>41</v>
      </c>
      <c r="B76" s="67" t="s">
        <v>68</v>
      </c>
      <c r="C76" s="133">
        <v>1.2523</v>
      </c>
      <c r="D76" s="137">
        <v>0.8044</v>
      </c>
      <c r="E76" s="94">
        <f t="shared" si="6"/>
        <v>64.23380978998642</v>
      </c>
      <c r="F76" s="137">
        <v>0.662</v>
      </c>
      <c r="G76" s="94">
        <f t="shared" si="7"/>
        <v>121.51057401812689</v>
      </c>
    </row>
    <row r="77" spans="1:7" ht="41.25" customHeight="1">
      <c r="A77" s="70">
        <v>42</v>
      </c>
      <c r="B77" s="69" t="s">
        <v>53</v>
      </c>
      <c r="C77" s="133">
        <v>0.215</v>
      </c>
      <c r="D77" s="137">
        <v>0.1473</v>
      </c>
      <c r="E77" s="94">
        <f t="shared" si="6"/>
        <v>68.51162790697674</v>
      </c>
      <c r="F77" s="137">
        <v>0.155</v>
      </c>
      <c r="G77" s="94">
        <f t="shared" si="7"/>
        <v>95.03225806451611</v>
      </c>
    </row>
    <row r="78" spans="1:7" ht="61.5" customHeight="1">
      <c r="A78" s="70">
        <v>43</v>
      </c>
      <c r="B78" s="69" t="s">
        <v>56</v>
      </c>
      <c r="C78" s="134">
        <v>0.0003</v>
      </c>
      <c r="D78" s="137">
        <v>0.0011</v>
      </c>
      <c r="E78" s="94">
        <f t="shared" si="6"/>
        <v>366.66666666666674</v>
      </c>
      <c r="F78" s="137">
        <v>0.001</v>
      </c>
      <c r="G78" s="94">
        <f t="shared" si="7"/>
        <v>110.00000000000001</v>
      </c>
    </row>
    <row r="79" spans="1:7" ht="36.75" customHeight="1">
      <c r="A79" s="70">
        <v>44</v>
      </c>
      <c r="B79" s="69" t="s">
        <v>15</v>
      </c>
      <c r="C79" s="96">
        <v>1.037</v>
      </c>
      <c r="D79" s="137">
        <v>0.656</v>
      </c>
      <c r="E79" s="94">
        <f t="shared" si="6"/>
        <v>63.25940212150435</v>
      </c>
      <c r="F79" s="137">
        <v>0.506</v>
      </c>
      <c r="G79" s="94">
        <f t="shared" si="7"/>
        <v>129.64426877470356</v>
      </c>
    </row>
    <row r="80" spans="1:7" ht="17.25" customHeight="1">
      <c r="A80" s="70">
        <v>45</v>
      </c>
      <c r="B80" s="67" t="s">
        <v>16</v>
      </c>
      <c r="C80" s="98">
        <v>8.835</v>
      </c>
      <c r="D80" s="137">
        <v>4.3943</v>
      </c>
      <c r="E80" s="94">
        <f t="shared" si="6"/>
        <v>49.737408036219584</v>
      </c>
      <c r="F80" s="137">
        <v>4.38</v>
      </c>
      <c r="G80" s="94">
        <f t="shared" si="7"/>
        <v>100.32648401826485</v>
      </c>
    </row>
    <row r="81" spans="1:7" ht="44.25" customHeight="1">
      <c r="A81" s="70">
        <v>46</v>
      </c>
      <c r="B81" s="69" t="s">
        <v>53</v>
      </c>
      <c r="C81" s="96">
        <v>7.566</v>
      </c>
      <c r="D81" s="137">
        <v>3.7915</v>
      </c>
      <c r="E81" s="94">
        <f t="shared" si="6"/>
        <v>50.11234469997356</v>
      </c>
      <c r="F81" s="137">
        <v>3.781</v>
      </c>
      <c r="G81" s="94">
        <f t="shared" si="7"/>
        <v>100.27770431102883</v>
      </c>
    </row>
    <row r="82" spans="1:7" s="87" customFormat="1" ht="70.5" customHeight="1">
      <c r="A82" s="84">
        <v>47</v>
      </c>
      <c r="B82" s="101" t="s">
        <v>56</v>
      </c>
      <c r="C82" s="96">
        <v>0.136</v>
      </c>
      <c r="D82" s="137">
        <v>0.0709</v>
      </c>
      <c r="E82" s="106">
        <v>0</v>
      </c>
      <c r="F82" s="137">
        <v>0.069</v>
      </c>
      <c r="G82" s="94">
        <v>0</v>
      </c>
    </row>
    <row r="83" spans="1:7" ht="33.75" customHeight="1">
      <c r="A83" s="70">
        <v>48</v>
      </c>
      <c r="B83" s="69" t="s">
        <v>15</v>
      </c>
      <c r="C83" s="96">
        <v>1.133</v>
      </c>
      <c r="D83" s="137">
        <v>0.5319</v>
      </c>
      <c r="E83" s="94">
        <f t="shared" si="6"/>
        <v>46.94616063548103</v>
      </c>
      <c r="F83" s="137">
        <v>0.53</v>
      </c>
      <c r="G83" s="94">
        <f t="shared" si="7"/>
        <v>100.35849056603774</v>
      </c>
    </row>
    <row r="84" spans="1:7" ht="15">
      <c r="A84" s="70">
        <v>49</v>
      </c>
      <c r="B84" s="67" t="s">
        <v>58</v>
      </c>
      <c r="C84" s="98">
        <v>3.45</v>
      </c>
      <c r="D84" s="137">
        <v>1.75</v>
      </c>
      <c r="E84" s="94">
        <f t="shared" si="6"/>
        <v>50.724637681159415</v>
      </c>
      <c r="F84" s="137">
        <v>1.503</v>
      </c>
      <c r="G84" s="94">
        <f t="shared" si="7"/>
        <v>116.43379906852962</v>
      </c>
    </row>
    <row r="85" spans="1:7" ht="69" customHeight="1" hidden="1">
      <c r="A85" s="70">
        <v>57</v>
      </c>
      <c r="B85" s="69" t="s">
        <v>56</v>
      </c>
      <c r="C85" s="96">
        <v>0</v>
      </c>
      <c r="D85" s="137"/>
      <c r="E85" s="94" t="e">
        <f t="shared" si="6"/>
        <v>#DIV/0!</v>
      </c>
      <c r="F85" s="137"/>
      <c r="G85" s="94" t="e">
        <f t="shared" si="7"/>
        <v>#DIV/0!</v>
      </c>
    </row>
    <row r="86" spans="1:7" ht="34.5" customHeight="1">
      <c r="A86" s="73">
        <v>50</v>
      </c>
      <c r="B86" s="69" t="s">
        <v>15</v>
      </c>
      <c r="C86" s="96">
        <v>3.45</v>
      </c>
      <c r="D86" s="137">
        <v>1.75</v>
      </c>
      <c r="E86" s="94">
        <f t="shared" si="6"/>
        <v>50.724637681159415</v>
      </c>
      <c r="F86" s="137">
        <v>1.503</v>
      </c>
      <c r="G86" s="94">
        <f t="shared" si="7"/>
        <v>116.43379906852962</v>
      </c>
    </row>
    <row r="87" spans="1:7" ht="32.25" customHeight="1">
      <c r="A87" s="70">
        <v>51</v>
      </c>
      <c r="B87" s="68" t="s">
        <v>61</v>
      </c>
      <c r="C87" s="98">
        <v>117.3</v>
      </c>
      <c r="D87" s="137">
        <v>179</v>
      </c>
      <c r="E87" s="94">
        <f t="shared" si="6"/>
        <v>152.60017050298381</v>
      </c>
      <c r="F87" s="137">
        <v>19</v>
      </c>
      <c r="G87" s="94">
        <f t="shared" si="7"/>
        <v>942.1052631578947</v>
      </c>
    </row>
    <row r="88" spans="1:7" ht="36" customHeight="1">
      <c r="A88" s="72"/>
      <c r="B88" s="179" t="s">
        <v>55</v>
      </c>
      <c r="C88" s="180"/>
      <c r="D88" s="180"/>
      <c r="E88" s="180"/>
      <c r="F88" s="180"/>
      <c r="G88" s="180"/>
    </row>
    <row r="89" spans="1:7" ht="22.5" customHeight="1">
      <c r="A89" s="70">
        <v>53</v>
      </c>
      <c r="B89" s="67" t="s">
        <v>17</v>
      </c>
      <c r="C89" s="155">
        <v>3017</v>
      </c>
      <c r="D89" s="91">
        <v>2851</v>
      </c>
      <c r="E89" s="94">
        <f>(D89/C89)*100</f>
        <v>94.49784554192907</v>
      </c>
      <c r="F89" s="137">
        <v>2843</v>
      </c>
      <c r="G89" s="94">
        <f>D89/F89*100</f>
        <v>100.2813928948294</v>
      </c>
    </row>
    <row r="90" spans="1:7" ht="49.5" customHeight="1">
      <c r="A90" s="70">
        <v>54</v>
      </c>
      <c r="B90" s="68" t="s">
        <v>53</v>
      </c>
      <c r="C90" s="91">
        <v>2693</v>
      </c>
      <c r="D90" s="91">
        <v>2435</v>
      </c>
      <c r="E90" s="94">
        <f aca="true" t="shared" si="8" ref="E90:E98">(D90/C90)*100</f>
        <v>90.41960638692908</v>
      </c>
      <c r="F90" s="137">
        <v>2506</v>
      </c>
      <c r="G90" s="94">
        <f aca="true" t="shared" si="9" ref="G90:G130">D90/F90*100</f>
        <v>97.16679968076616</v>
      </c>
    </row>
    <row r="91" spans="1:7" ht="60">
      <c r="A91" s="70">
        <v>55</v>
      </c>
      <c r="B91" s="69" t="s">
        <v>56</v>
      </c>
      <c r="C91" s="91">
        <v>35</v>
      </c>
      <c r="D91" s="91">
        <v>35</v>
      </c>
      <c r="E91" s="94">
        <f t="shared" si="8"/>
        <v>100</v>
      </c>
      <c r="F91" s="137">
        <v>35</v>
      </c>
      <c r="G91" s="94">
        <f t="shared" si="9"/>
        <v>100</v>
      </c>
    </row>
    <row r="92" spans="1:7" ht="28.5" customHeight="1">
      <c r="A92" s="70">
        <v>56</v>
      </c>
      <c r="B92" s="69" t="s">
        <v>15</v>
      </c>
      <c r="C92" s="91">
        <v>289</v>
      </c>
      <c r="D92" s="91">
        <v>381</v>
      </c>
      <c r="E92" s="94">
        <f t="shared" si="8"/>
        <v>131.83391003460207</v>
      </c>
      <c r="F92" s="137">
        <v>302</v>
      </c>
      <c r="G92" s="94">
        <f t="shared" si="9"/>
        <v>126.15894039735099</v>
      </c>
    </row>
    <row r="93" spans="1:7" ht="45">
      <c r="A93" s="70">
        <v>57</v>
      </c>
      <c r="B93" s="67" t="s">
        <v>18</v>
      </c>
      <c r="C93" s="155">
        <v>1516</v>
      </c>
      <c r="D93" s="91">
        <v>1503</v>
      </c>
      <c r="E93" s="94">
        <f t="shared" si="8"/>
        <v>99.14248021108179</v>
      </c>
      <c r="F93" s="137">
        <v>1477</v>
      </c>
      <c r="G93" s="94">
        <f t="shared" si="9"/>
        <v>101.76032498307379</v>
      </c>
    </row>
    <row r="94" spans="1:7" ht="45" customHeight="1">
      <c r="A94" s="70">
        <v>58</v>
      </c>
      <c r="B94" s="69" t="s">
        <v>53</v>
      </c>
      <c r="C94" s="91">
        <v>1300</v>
      </c>
      <c r="D94" s="91">
        <v>1300</v>
      </c>
      <c r="E94" s="94">
        <f t="shared" si="8"/>
        <v>100</v>
      </c>
      <c r="F94" s="137">
        <v>1304</v>
      </c>
      <c r="G94" s="94">
        <f t="shared" si="9"/>
        <v>99.69325153374233</v>
      </c>
    </row>
    <row r="95" spans="1:7" ht="60" customHeight="1">
      <c r="A95" s="70">
        <v>59</v>
      </c>
      <c r="B95" s="69" t="s">
        <v>56</v>
      </c>
      <c r="C95" s="91">
        <v>25</v>
      </c>
      <c r="D95" s="91">
        <v>25</v>
      </c>
      <c r="E95" s="94">
        <f t="shared" si="8"/>
        <v>100</v>
      </c>
      <c r="F95" s="137" t="s">
        <v>150</v>
      </c>
      <c r="G95" s="94" t="s">
        <v>150</v>
      </c>
    </row>
    <row r="96" spans="1:7" ht="28.5" customHeight="1">
      <c r="A96" s="70">
        <v>60</v>
      </c>
      <c r="B96" s="69" t="s">
        <v>15</v>
      </c>
      <c r="C96" s="91">
        <v>191</v>
      </c>
      <c r="D96" s="91">
        <v>178</v>
      </c>
      <c r="E96" s="94">
        <f t="shared" si="8"/>
        <v>93.19371727748691</v>
      </c>
      <c r="F96" s="137">
        <v>173</v>
      </c>
      <c r="G96" s="94">
        <f t="shared" si="9"/>
        <v>102.89017341040463</v>
      </c>
    </row>
    <row r="97" spans="1:7" ht="15.75" customHeight="1">
      <c r="A97" s="70">
        <v>63</v>
      </c>
      <c r="B97" s="67" t="s">
        <v>19</v>
      </c>
      <c r="C97" s="91">
        <v>308</v>
      </c>
      <c r="D97" s="91">
        <v>436</v>
      </c>
      <c r="E97" s="94">
        <f t="shared" si="8"/>
        <v>141.55844155844156</v>
      </c>
      <c r="F97" s="137">
        <v>442</v>
      </c>
      <c r="G97" s="94">
        <f t="shared" si="9"/>
        <v>98.64253393665159</v>
      </c>
    </row>
    <row r="98" spans="1:7" ht="15.75" customHeight="1">
      <c r="A98" s="70">
        <v>64</v>
      </c>
      <c r="B98" s="67" t="s">
        <v>20</v>
      </c>
      <c r="C98" s="91">
        <v>35</v>
      </c>
      <c r="D98" s="91">
        <v>45.065</v>
      </c>
      <c r="E98" s="94">
        <f t="shared" si="8"/>
        <v>128.75714285714287</v>
      </c>
      <c r="F98" s="137">
        <v>48.5</v>
      </c>
      <c r="G98" s="94">
        <f t="shared" si="9"/>
        <v>92.91752577319588</v>
      </c>
    </row>
    <row r="99" spans="1:7" ht="15.75" customHeight="1">
      <c r="A99" s="70"/>
      <c r="B99" s="77" t="s">
        <v>89</v>
      </c>
      <c r="C99" s="91"/>
      <c r="D99" s="138"/>
      <c r="E99" s="92"/>
      <c r="F99" s="138"/>
      <c r="G99" s="92"/>
    </row>
    <row r="100" spans="1:7" s="87" customFormat="1" ht="28.5" customHeight="1">
      <c r="A100" s="84">
        <v>65</v>
      </c>
      <c r="B100" s="82" t="s">
        <v>90</v>
      </c>
      <c r="C100" s="91">
        <v>135.9</v>
      </c>
      <c r="D100" s="161">
        <v>17</v>
      </c>
      <c r="E100" s="157">
        <f>(D100/C100)*100</f>
        <v>12.509197939661515</v>
      </c>
      <c r="F100" s="91">
        <v>14.4</v>
      </c>
      <c r="G100" s="106">
        <f t="shared" si="9"/>
        <v>118.05555555555556</v>
      </c>
    </row>
    <row r="101" spans="1:7" s="87" customFormat="1" ht="28.5" customHeight="1" hidden="1">
      <c r="A101" s="84"/>
      <c r="B101" s="82" t="s">
        <v>137</v>
      </c>
      <c r="C101" s="106">
        <v>104</v>
      </c>
      <c r="D101" s="161"/>
      <c r="E101" s="157"/>
      <c r="F101" s="91" t="s">
        <v>98</v>
      </c>
      <c r="G101" s="106"/>
    </row>
    <row r="102" spans="1:7" s="87" customFormat="1" ht="45">
      <c r="A102" s="84">
        <v>66</v>
      </c>
      <c r="B102" s="82" t="s">
        <v>91</v>
      </c>
      <c r="C102" s="91">
        <v>34</v>
      </c>
      <c r="D102" s="91">
        <v>17</v>
      </c>
      <c r="E102" s="106">
        <f>(D102/C102)*100</f>
        <v>50</v>
      </c>
      <c r="F102" s="91">
        <v>14.4</v>
      </c>
      <c r="G102" s="106">
        <f>D102/F102*100</f>
        <v>118.05555555555556</v>
      </c>
    </row>
    <row r="103" spans="1:7" ht="30" hidden="1">
      <c r="A103" s="70">
        <v>71</v>
      </c>
      <c r="B103" s="120" t="s">
        <v>137</v>
      </c>
      <c r="C103" s="106">
        <v>107.5</v>
      </c>
      <c r="D103" s="162"/>
      <c r="E103" s="125" t="s">
        <v>98</v>
      </c>
      <c r="F103" s="139" t="s">
        <v>98</v>
      </c>
      <c r="G103" s="125" t="s">
        <v>98</v>
      </c>
    </row>
    <row r="104" spans="1:7" s="87" customFormat="1" ht="30" customHeight="1">
      <c r="A104" s="84"/>
      <c r="B104" s="103" t="s">
        <v>92</v>
      </c>
      <c r="C104" s="91"/>
      <c r="D104" s="138"/>
      <c r="E104" s="104"/>
      <c r="F104" s="138"/>
      <c r="G104" s="104"/>
    </row>
    <row r="105" spans="1:7" ht="45">
      <c r="A105" s="70">
        <v>67</v>
      </c>
      <c r="B105" s="82" t="s">
        <v>131</v>
      </c>
      <c r="C105" s="91">
        <v>3382.2552</v>
      </c>
      <c r="D105" s="91">
        <v>491.988</v>
      </c>
      <c r="E105" s="94">
        <f>(D105/C105)*100</f>
        <v>14.546152519774381</v>
      </c>
      <c r="F105" s="91">
        <v>453.373</v>
      </c>
      <c r="G105" s="94">
        <f t="shared" si="9"/>
        <v>108.51726944480593</v>
      </c>
    </row>
    <row r="106" spans="1:7" ht="30" hidden="1">
      <c r="A106" s="70">
        <v>68</v>
      </c>
      <c r="B106" s="82" t="s">
        <v>137</v>
      </c>
      <c r="C106" s="106">
        <v>101.9</v>
      </c>
      <c r="D106" s="106"/>
      <c r="E106" s="94" t="s">
        <v>98</v>
      </c>
      <c r="F106" s="106">
        <v>91</v>
      </c>
      <c r="G106" s="94" t="s">
        <v>98</v>
      </c>
    </row>
    <row r="107" spans="1:7" ht="32.25" customHeight="1">
      <c r="A107" s="70">
        <v>69</v>
      </c>
      <c r="B107" s="82" t="s">
        <v>134</v>
      </c>
      <c r="C107" s="91">
        <v>1132.5792</v>
      </c>
      <c r="D107" s="91">
        <v>491.988</v>
      </c>
      <c r="E107" s="94">
        <f aca="true" t="shared" si="10" ref="E107:E113">(D107/C107)*100</f>
        <v>43.439611110640215</v>
      </c>
      <c r="F107" s="91">
        <v>453.373</v>
      </c>
      <c r="G107" s="94">
        <f t="shared" si="9"/>
        <v>108.51726944480593</v>
      </c>
    </row>
    <row r="108" spans="1:7" ht="45">
      <c r="A108" s="70">
        <v>70</v>
      </c>
      <c r="B108" s="82" t="s">
        <v>132</v>
      </c>
      <c r="C108" s="91">
        <v>106.118</v>
      </c>
      <c r="D108" s="91">
        <v>0.943</v>
      </c>
      <c r="E108" s="94">
        <f t="shared" si="10"/>
        <v>0.8886334080928777</v>
      </c>
      <c r="F108" s="91">
        <v>1.756</v>
      </c>
      <c r="G108" s="94">
        <f t="shared" si="9"/>
        <v>53.701594533029606</v>
      </c>
    </row>
    <row r="109" spans="1:7" ht="30" hidden="1">
      <c r="A109" s="70">
        <v>71</v>
      </c>
      <c r="B109" s="82" t="s">
        <v>137</v>
      </c>
      <c r="C109" s="106">
        <v>99.5</v>
      </c>
      <c r="D109" s="106"/>
      <c r="E109" s="94" t="s">
        <v>98</v>
      </c>
      <c r="F109" s="106">
        <v>71.6</v>
      </c>
      <c r="G109" s="94" t="s">
        <v>98</v>
      </c>
    </row>
    <row r="110" spans="1:7" s="87" customFormat="1" ht="30">
      <c r="A110" s="84">
        <v>72</v>
      </c>
      <c r="B110" s="82" t="s">
        <v>135</v>
      </c>
      <c r="C110" s="91">
        <v>2.687</v>
      </c>
      <c r="D110" s="91">
        <v>0.943</v>
      </c>
      <c r="E110" s="94">
        <f t="shared" si="10"/>
        <v>35.09490137700037</v>
      </c>
      <c r="F110" s="91">
        <v>1.756</v>
      </c>
      <c r="G110" s="94">
        <f t="shared" si="9"/>
        <v>53.701594533029606</v>
      </c>
    </row>
    <row r="111" spans="1:7" ht="45" hidden="1">
      <c r="A111" s="70">
        <v>78</v>
      </c>
      <c r="B111" s="82" t="s">
        <v>133</v>
      </c>
      <c r="C111" s="91">
        <v>768.3</v>
      </c>
      <c r="D111" s="135"/>
      <c r="E111" s="95">
        <f t="shared" si="10"/>
        <v>0</v>
      </c>
      <c r="F111" s="135"/>
      <c r="G111" s="95" t="e">
        <f t="shared" si="9"/>
        <v>#DIV/0!</v>
      </c>
    </row>
    <row r="112" spans="1:7" ht="30" hidden="1">
      <c r="A112" s="70">
        <v>79</v>
      </c>
      <c r="B112" s="82" t="s">
        <v>137</v>
      </c>
      <c r="C112" s="91" t="s">
        <v>98</v>
      </c>
      <c r="D112" s="102"/>
      <c r="E112" s="95" t="s">
        <v>98</v>
      </c>
      <c r="F112" s="102"/>
      <c r="G112" s="95" t="s">
        <v>98</v>
      </c>
    </row>
    <row r="113" spans="1:7" ht="32.25" customHeight="1" hidden="1">
      <c r="A113" s="70">
        <v>80</v>
      </c>
      <c r="B113" s="82" t="s">
        <v>135</v>
      </c>
      <c r="C113" s="91">
        <v>332.39</v>
      </c>
      <c r="D113" s="135"/>
      <c r="E113" s="95">
        <f t="shared" si="10"/>
        <v>0</v>
      </c>
      <c r="F113" s="135"/>
      <c r="G113" s="95" t="e">
        <f t="shared" si="9"/>
        <v>#DIV/0!</v>
      </c>
    </row>
    <row r="114" spans="1:7" ht="32.25" customHeight="1" hidden="1">
      <c r="A114" s="70"/>
      <c r="B114" s="103" t="s">
        <v>93</v>
      </c>
      <c r="C114" s="91"/>
      <c r="D114" s="138"/>
      <c r="E114" s="104"/>
      <c r="F114" s="138"/>
      <c r="G114" s="104"/>
    </row>
    <row r="115" spans="1:7" s="145" customFormat="1" ht="54.75" customHeight="1" hidden="1">
      <c r="A115" s="141">
        <v>73</v>
      </c>
      <c r="B115" s="150" t="s">
        <v>94</v>
      </c>
      <c r="C115" s="142">
        <v>480</v>
      </c>
      <c r="D115" s="91"/>
      <c r="E115" s="144">
        <f>(D115/C115)*100</f>
        <v>0</v>
      </c>
      <c r="F115" s="143">
        <v>50.293</v>
      </c>
      <c r="G115" s="144">
        <f t="shared" si="9"/>
        <v>0</v>
      </c>
    </row>
    <row r="116" spans="1:7" s="145" customFormat="1" ht="41.25" customHeight="1" hidden="1">
      <c r="A116" s="141">
        <v>79</v>
      </c>
      <c r="B116" s="150" t="s">
        <v>136</v>
      </c>
      <c r="C116" s="147">
        <v>70</v>
      </c>
      <c r="D116" s="163"/>
      <c r="E116" s="153" t="s">
        <v>98</v>
      </c>
      <c r="F116" s="152">
        <v>45.6</v>
      </c>
      <c r="G116" s="153" t="s">
        <v>98</v>
      </c>
    </row>
    <row r="117" spans="1:7" s="145" customFormat="1" ht="75" hidden="1">
      <c r="A117" s="141">
        <v>74</v>
      </c>
      <c r="B117" s="150" t="s">
        <v>95</v>
      </c>
      <c r="C117" s="142">
        <v>391.5</v>
      </c>
      <c r="D117" s="135"/>
      <c r="E117" s="144">
        <f>(D117/C117)*100</f>
        <v>0</v>
      </c>
      <c r="F117" s="143">
        <v>50.293</v>
      </c>
      <c r="G117" s="144">
        <f t="shared" si="9"/>
        <v>0</v>
      </c>
    </row>
    <row r="118" spans="1:7" s="145" customFormat="1" ht="30" hidden="1">
      <c r="A118" s="141">
        <v>75</v>
      </c>
      <c r="B118" s="150" t="s">
        <v>136</v>
      </c>
      <c r="C118" s="147">
        <v>60</v>
      </c>
      <c r="D118" s="102"/>
      <c r="E118" s="151" t="s">
        <v>98</v>
      </c>
      <c r="F118" s="151">
        <v>45.6</v>
      </c>
      <c r="G118" s="151" t="s">
        <v>98</v>
      </c>
    </row>
    <row r="119" spans="1:7" ht="32.25" customHeight="1">
      <c r="A119" s="70"/>
      <c r="B119" s="77" t="s">
        <v>96</v>
      </c>
      <c r="C119" s="91"/>
      <c r="D119" s="138"/>
      <c r="E119" s="92"/>
      <c r="F119" s="138"/>
      <c r="G119" s="92"/>
    </row>
    <row r="120" spans="1:7" s="87" customFormat="1" ht="64.5" customHeight="1">
      <c r="A120" s="84">
        <v>76</v>
      </c>
      <c r="B120" s="82" t="s">
        <v>99</v>
      </c>
      <c r="C120" s="91">
        <v>162.8</v>
      </c>
      <c r="D120" s="91">
        <v>15.518</v>
      </c>
      <c r="E120" s="106">
        <f>(D120/C120)*100</f>
        <v>9.531941031941031</v>
      </c>
      <c r="F120" s="91">
        <v>17.8</v>
      </c>
      <c r="G120" s="106">
        <f t="shared" si="9"/>
        <v>87.17977528089888</v>
      </c>
    </row>
    <row r="121" spans="1:7" s="87" customFormat="1" ht="49.5" customHeight="1">
      <c r="A121" s="84">
        <v>77</v>
      </c>
      <c r="B121" s="82" t="s">
        <v>100</v>
      </c>
      <c r="C121" s="91">
        <v>32.3</v>
      </c>
      <c r="D121" s="91">
        <v>15.518</v>
      </c>
      <c r="E121" s="106">
        <f>(D121/C121)*100</f>
        <v>48.04334365325078</v>
      </c>
      <c r="F121" s="91">
        <v>17.8</v>
      </c>
      <c r="G121" s="106">
        <f t="shared" si="9"/>
        <v>87.17977528089888</v>
      </c>
    </row>
    <row r="122" spans="1:7" s="87" customFormat="1" ht="49.5" customHeight="1">
      <c r="A122" s="84">
        <v>78</v>
      </c>
      <c r="B122" s="82" t="s">
        <v>101</v>
      </c>
      <c r="C122" s="91">
        <v>9.825</v>
      </c>
      <c r="D122" s="91">
        <v>4.793</v>
      </c>
      <c r="E122" s="106">
        <f>(D122/C122)*100</f>
        <v>48.78371501272265</v>
      </c>
      <c r="F122" s="91">
        <v>5.088</v>
      </c>
      <c r="G122" s="106">
        <f t="shared" si="9"/>
        <v>94.20204402515724</v>
      </c>
    </row>
    <row r="123" spans="1:7" s="87" customFormat="1" ht="60">
      <c r="A123" s="84">
        <v>79</v>
      </c>
      <c r="B123" s="82" t="s">
        <v>102</v>
      </c>
      <c r="C123" s="91">
        <v>9.825</v>
      </c>
      <c r="D123" s="91">
        <v>4.793</v>
      </c>
      <c r="E123" s="106">
        <f>(D123/C123)*100</f>
        <v>48.78371501272265</v>
      </c>
      <c r="F123" s="91">
        <v>5.088</v>
      </c>
      <c r="G123" s="106">
        <f t="shared" si="9"/>
        <v>94.20204402515724</v>
      </c>
    </row>
    <row r="124" spans="1:7" s="87" customFormat="1" ht="66" customHeight="1">
      <c r="A124" s="84">
        <v>80</v>
      </c>
      <c r="B124" s="82" t="s">
        <v>103</v>
      </c>
      <c r="C124" s="91">
        <v>23.3</v>
      </c>
      <c r="D124" s="91">
        <v>23.3</v>
      </c>
      <c r="E124" s="106">
        <f>(D124/C124)*100</f>
        <v>100</v>
      </c>
      <c r="F124" s="91">
        <v>23.2</v>
      </c>
      <c r="G124" s="106">
        <f t="shared" si="9"/>
        <v>100.43103448275863</v>
      </c>
    </row>
    <row r="125" spans="1:7" ht="22.5" customHeight="1">
      <c r="A125" s="70"/>
      <c r="B125" s="77" t="s">
        <v>104</v>
      </c>
      <c r="C125" s="91"/>
      <c r="D125" s="138"/>
      <c r="E125" s="92"/>
      <c r="F125" s="138"/>
      <c r="G125" s="92"/>
    </row>
    <row r="126" spans="1:7" ht="45" customHeight="1">
      <c r="A126" s="70">
        <v>81</v>
      </c>
      <c r="B126" s="76" t="s">
        <v>124</v>
      </c>
      <c r="C126" s="91">
        <v>3068</v>
      </c>
      <c r="D126" s="91">
        <v>3073</v>
      </c>
      <c r="E126" s="94">
        <f>(D126/C126)*100</f>
        <v>100.16297262059975</v>
      </c>
      <c r="F126" s="91">
        <v>3009</v>
      </c>
      <c r="G126" s="94">
        <f t="shared" si="9"/>
        <v>102.12695247590563</v>
      </c>
    </row>
    <row r="127" spans="1:7" ht="60.75" customHeight="1">
      <c r="A127" s="70">
        <v>83</v>
      </c>
      <c r="B127" s="78" t="s">
        <v>123</v>
      </c>
      <c r="C127" s="91">
        <v>1430</v>
      </c>
      <c r="D127" s="91">
        <v>1430</v>
      </c>
      <c r="E127" s="94">
        <f>(D127/C127)*100</f>
        <v>100</v>
      </c>
      <c r="F127" s="91">
        <v>1416</v>
      </c>
      <c r="G127" s="94">
        <f t="shared" si="9"/>
        <v>100.98870056497175</v>
      </c>
    </row>
    <row r="128" spans="1:7" ht="66" customHeight="1">
      <c r="A128" s="70">
        <v>84</v>
      </c>
      <c r="B128" s="76" t="s">
        <v>125</v>
      </c>
      <c r="C128" s="91">
        <v>638</v>
      </c>
      <c r="D128" s="91">
        <v>638</v>
      </c>
      <c r="E128" s="94">
        <f>(D128/C128)*100</f>
        <v>100</v>
      </c>
      <c r="F128" s="91">
        <v>638</v>
      </c>
      <c r="G128" s="94">
        <f t="shared" si="9"/>
        <v>100</v>
      </c>
    </row>
    <row r="129" spans="1:7" ht="55.5" customHeight="1">
      <c r="A129" s="70">
        <v>85</v>
      </c>
      <c r="B129" s="76" t="s">
        <v>126</v>
      </c>
      <c r="C129" s="91">
        <v>1414</v>
      </c>
      <c r="D129" s="91">
        <v>1431</v>
      </c>
      <c r="E129" s="94">
        <f>(D129/C129)*100</f>
        <v>101.2022630834512</v>
      </c>
      <c r="F129" s="91">
        <v>1431</v>
      </c>
      <c r="G129" s="94">
        <f t="shared" si="9"/>
        <v>100</v>
      </c>
    </row>
    <row r="130" spans="1:7" ht="65.25" customHeight="1">
      <c r="A130" s="70">
        <v>86</v>
      </c>
      <c r="B130" s="78" t="s">
        <v>127</v>
      </c>
      <c r="C130" s="91">
        <v>5</v>
      </c>
      <c r="D130" s="91">
        <v>5</v>
      </c>
      <c r="E130" s="94">
        <f>(D130/C130)*100</f>
        <v>100</v>
      </c>
      <c r="F130" s="91">
        <v>5</v>
      </c>
      <c r="G130" s="94">
        <f t="shared" si="9"/>
        <v>100</v>
      </c>
    </row>
    <row r="131" spans="1:7" ht="49.5" customHeight="1">
      <c r="A131" s="70"/>
      <c r="B131" s="80" t="s">
        <v>105</v>
      </c>
      <c r="C131" s="91"/>
      <c r="D131" s="138"/>
      <c r="E131" s="92"/>
      <c r="F131" s="138"/>
      <c r="G131" s="92"/>
    </row>
    <row r="132" spans="1:7" ht="62.25" customHeight="1">
      <c r="A132" s="70">
        <v>88</v>
      </c>
      <c r="B132" s="76" t="s">
        <v>128</v>
      </c>
      <c r="C132" s="91">
        <v>288.2</v>
      </c>
      <c r="D132" s="91">
        <v>366.7</v>
      </c>
      <c r="E132" s="94">
        <f aca="true" t="shared" si="11" ref="E132:E137">(D132/C132)*100</f>
        <v>127.2380291464261</v>
      </c>
      <c r="F132" s="91">
        <v>363.7</v>
      </c>
      <c r="G132" s="94">
        <f>D132/F132*100</f>
        <v>100.8248556502612</v>
      </c>
    </row>
    <row r="133" spans="1:7" ht="49.5" customHeight="1">
      <c r="A133" s="70">
        <v>89</v>
      </c>
      <c r="B133" s="76" t="s">
        <v>121</v>
      </c>
      <c r="C133" s="91">
        <v>33.9</v>
      </c>
      <c r="D133" s="91">
        <v>32.8</v>
      </c>
      <c r="E133" s="94">
        <f t="shared" si="11"/>
        <v>96.7551622418879</v>
      </c>
      <c r="F133" s="91">
        <v>27.7</v>
      </c>
      <c r="G133" s="94">
        <f aca="true" t="shared" si="12" ref="G133:G150">D133/F133*100</f>
        <v>118.41155234657039</v>
      </c>
    </row>
    <row r="134" spans="1:7" ht="49.5" customHeight="1">
      <c r="A134" s="70">
        <v>90</v>
      </c>
      <c r="B134" s="76" t="s">
        <v>122</v>
      </c>
      <c r="C134" s="91">
        <v>82.7</v>
      </c>
      <c r="D134" s="91">
        <v>80.6</v>
      </c>
      <c r="E134" s="94">
        <f t="shared" si="11"/>
        <v>97.46070133010882</v>
      </c>
      <c r="F134" s="91">
        <v>76.8</v>
      </c>
      <c r="G134" s="94">
        <f t="shared" si="12"/>
        <v>104.94791666666667</v>
      </c>
    </row>
    <row r="135" spans="1:7" ht="49.5" customHeight="1">
      <c r="A135" s="70">
        <v>92</v>
      </c>
      <c r="B135" s="76" t="s">
        <v>149</v>
      </c>
      <c r="C135" s="91">
        <v>59.3</v>
      </c>
      <c r="D135" s="91">
        <v>59.3</v>
      </c>
      <c r="E135" s="94">
        <f t="shared" si="11"/>
        <v>100</v>
      </c>
      <c r="F135" s="91">
        <v>59.2</v>
      </c>
      <c r="G135" s="94">
        <f t="shared" si="12"/>
        <v>100.1689189189189</v>
      </c>
    </row>
    <row r="136" spans="1:7" s="87" customFormat="1" ht="49.5" customHeight="1">
      <c r="A136" s="84">
        <v>93</v>
      </c>
      <c r="B136" s="85" t="s">
        <v>106</v>
      </c>
      <c r="C136" s="91">
        <v>2886.3</v>
      </c>
      <c r="D136" s="91">
        <v>2886.3</v>
      </c>
      <c r="E136" s="106">
        <f t="shared" si="11"/>
        <v>100</v>
      </c>
      <c r="F136" s="91">
        <v>2886.3</v>
      </c>
      <c r="G136" s="106">
        <f t="shared" si="12"/>
        <v>100</v>
      </c>
    </row>
    <row r="137" spans="1:7" s="87" customFormat="1" ht="49.5" customHeight="1">
      <c r="A137" s="84">
        <v>94</v>
      </c>
      <c r="B137" s="85" t="s">
        <v>107</v>
      </c>
      <c r="C137" s="91">
        <v>46.4</v>
      </c>
      <c r="D137" s="91">
        <v>41.6</v>
      </c>
      <c r="E137" s="106">
        <f t="shared" si="11"/>
        <v>89.65517241379311</v>
      </c>
      <c r="F137" s="91">
        <v>39</v>
      </c>
      <c r="G137" s="106">
        <f t="shared" si="12"/>
        <v>106.66666666666667</v>
      </c>
    </row>
    <row r="138" spans="1:7" ht="49.5" customHeight="1">
      <c r="A138" s="70"/>
      <c r="B138" s="79" t="s">
        <v>108</v>
      </c>
      <c r="C138" s="91"/>
      <c r="D138" s="138"/>
      <c r="E138" s="92"/>
      <c r="F138" s="138"/>
      <c r="G138" s="92"/>
    </row>
    <row r="139" spans="1:7" s="87" customFormat="1" ht="49.5" customHeight="1">
      <c r="A139" s="84">
        <v>95</v>
      </c>
      <c r="B139" s="85" t="s">
        <v>109</v>
      </c>
      <c r="C139" s="91">
        <v>1349</v>
      </c>
      <c r="D139" s="91">
        <v>1419</v>
      </c>
      <c r="E139" s="94">
        <f>(D139/C139)*100</f>
        <v>105.18902891030393</v>
      </c>
      <c r="F139" s="91">
        <v>1353</v>
      </c>
      <c r="G139" s="94">
        <f t="shared" si="12"/>
        <v>104.8780487804878</v>
      </c>
    </row>
    <row r="140" spans="1:7" s="87" customFormat="1" ht="58.5" customHeight="1">
      <c r="A140" s="84">
        <v>96</v>
      </c>
      <c r="B140" s="85" t="s">
        <v>110</v>
      </c>
      <c r="C140" s="91">
        <v>1755</v>
      </c>
      <c r="D140" s="91">
        <v>1771</v>
      </c>
      <c r="E140" s="94">
        <f>(D140/C140)*100</f>
        <v>100.9116809116809</v>
      </c>
      <c r="F140" s="91">
        <v>1720</v>
      </c>
      <c r="G140" s="94">
        <f t="shared" si="12"/>
        <v>102.96511627906978</v>
      </c>
    </row>
    <row r="141" spans="1:7" s="87" customFormat="1" ht="123.75" customHeight="1">
      <c r="A141" s="84">
        <v>97</v>
      </c>
      <c r="B141" s="85" t="s">
        <v>111</v>
      </c>
      <c r="C141" s="91">
        <v>26000</v>
      </c>
      <c r="D141" s="91">
        <v>1699</v>
      </c>
      <c r="E141" s="94">
        <f>(D141/C141)*100</f>
        <v>6.5346153846153845</v>
      </c>
      <c r="F141" s="91">
        <v>0</v>
      </c>
      <c r="G141" s="94">
        <v>0</v>
      </c>
    </row>
    <row r="142" spans="1:7" ht="49.5" customHeight="1">
      <c r="A142" s="70" t="s">
        <v>145</v>
      </c>
      <c r="B142" s="80" t="s">
        <v>112</v>
      </c>
      <c r="C142" s="91"/>
      <c r="D142" s="138"/>
      <c r="E142" s="92"/>
      <c r="F142" s="138"/>
      <c r="G142" s="92"/>
    </row>
    <row r="143" spans="1:7" s="87" customFormat="1" ht="49.5" customHeight="1">
      <c r="A143" s="84">
        <v>98</v>
      </c>
      <c r="B143" s="85" t="s">
        <v>113</v>
      </c>
      <c r="C143" s="91">
        <v>24.92</v>
      </c>
      <c r="D143" s="91">
        <v>24.82</v>
      </c>
      <c r="E143" s="94">
        <f>(D143/C143)*100</f>
        <v>99.59871589085071</v>
      </c>
      <c r="F143" s="91">
        <v>24.82</v>
      </c>
      <c r="G143" s="94">
        <f t="shared" si="12"/>
        <v>100</v>
      </c>
    </row>
    <row r="144" spans="1:7" s="87" customFormat="1" ht="55.5" customHeight="1">
      <c r="A144" s="84">
        <v>99</v>
      </c>
      <c r="B144" s="85" t="s">
        <v>114</v>
      </c>
      <c r="C144" s="91">
        <v>220.7</v>
      </c>
      <c r="D144" s="91">
        <v>220.2</v>
      </c>
      <c r="E144" s="94">
        <f aca="true" t="shared" si="13" ref="E144:E150">(D144/C144)*100</f>
        <v>99.77344811961939</v>
      </c>
      <c r="F144" s="91">
        <v>220.2</v>
      </c>
      <c r="G144" s="94">
        <f t="shared" si="12"/>
        <v>100</v>
      </c>
    </row>
    <row r="145" spans="1:7" s="87" customFormat="1" ht="49.5" customHeight="1">
      <c r="A145" s="84">
        <v>100</v>
      </c>
      <c r="B145" s="85" t="s">
        <v>115</v>
      </c>
      <c r="C145" s="91">
        <v>21</v>
      </c>
      <c r="D145" s="91">
        <v>21</v>
      </c>
      <c r="E145" s="94">
        <f t="shared" si="13"/>
        <v>100</v>
      </c>
      <c r="F145" s="91">
        <v>21</v>
      </c>
      <c r="G145" s="94">
        <f t="shared" si="12"/>
        <v>100</v>
      </c>
    </row>
    <row r="146" spans="1:7" s="87" customFormat="1" ht="49.5" customHeight="1">
      <c r="A146" s="84">
        <v>101</v>
      </c>
      <c r="B146" s="85" t="s">
        <v>116</v>
      </c>
      <c r="C146" s="91">
        <v>202.02</v>
      </c>
      <c r="D146" s="91">
        <v>202.02</v>
      </c>
      <c r="E146" s="94">
        <f t="shared" si="13"/>
        <v>100</v>
      </c>
      <c r="F146" s="91">
        <v>202.02</v>
      </c>
      <c r="G146" s="94">
        <f t="shared" si="12"/>
        <v>100</v>
      </c>
    </row>
    <row r="147" spans="1:7" s="87" customFormat="1" ht="44.25" customHeight="1">
      <c r="A147" s="84">
        <v>102</v>
      </c>
      <c r="B147" s="85" t="s">
        <v>117</v>
      </c>
      <c r="C147" s="91">
        <v>165.04</v>
      </c>
      <c r="D147" s="91">
        <v>165.04</v>
      </c>
      <c r="E147" s="94">
        <f t="shared" si="13"/>
        <v>100</v>
      </c>
      <c r="F147" s="91">
        <v>165.04</v>
      </c>
      <c r="G147" s="94">
        <f t="shared" si="12"/>
        <v>100</v>
      </c>
    </row>
    <row r="148" spans="1:7" s="87" customFormat="1" ht="82.5" customHeight="1">
      <c r="A148" s="84">
        <v>103</v>
      </c>
      <c r="B148" s="85" t="s">
        <v>118</v>
      </c>
      <c r="C148" s="91">
        <v>89</v>
      </c>
      <c r="D148" s="91">
        <v>88</v>
      </c>
      <c r="E148" s="94">
        <f t="shared" si="13"/>
        <v>98.87640449438202</v>
      </c>
      <c r="F148" s="91">
        <v>88</v>
      </c>
      <c r="G148" s="94">
        <f t="shared" si="12"/>
        <v>100</v>
      </c>
    </row>
    <row r="149" spans="1:7" s="87" customFormat="1" ht="45">
      <c r="A149" s="84">
        <v>104</v>
      </c>
      <c r="B149" s="85" t="s">
        <v>119</v>
      </c>
      <c r="C149" s="91">
        <v>715</v>
      </c>
      <c r="D149" s="91">
        <v>710</v>
      </c>
      <c r="E149" s="94">
        <f t="shared" si="13"/>
        <v>99.3006993006993</v>
      </c>
      <c r="F149" s="91">
        <v>710</v>
      </c>
      <c r="G149" s="94">
        <f t="shared" si="12"/>
        <v>100</v>
      </c>
    </row>
    <row r="150" spans="1:7" s="87" customFormat="1" ht="66" customHeight="1">
      <c r="A150" s="84">
        <v>105</v>
      </c>
      <c r="B150" s="85" t="s">
        <v>120</v>
      </c>
      <c r="C150" s="132">
        <f>1236/29.49</f>
        <v>41.91251271617498</v>
      </c>
      <c r="D150" s="91">
        <v>42</v>
      </c>
      <c r="E150" s="94">
        <f t="shared" si="13"/>
        <v>100.20873786407765</v>
      </c>
      <c r="F150" s="91">
        <v>29</v>
      </c>
      <c r="G150" s="94">
        <f t="shared" si="12"/>
        <v>144.82758620689654</v>
      </c>
    </row>
    <row r="151" spans="1:7" ht="17.25" customHeight="1">
      <c r="A151" s="75"/>
      <c r="B151" s="74"/>
      <c r="C151" s="88"/>
      <c r="D151" s="140"/>
      <c r="E151" s="93"/>
      <c r="F151" s="119"/>
      <c r="G151" s="93"/>
    </row>
    <row r="152" spans="1:7" ht="17.25" customHeight="1">
      <c r="A152" s="75"/>
      <c r="B152" s="74" t="s">
        <v>151</v>
      </c>
      <c r="C152" s="88"/>
      <c r="D152" s="140"/>
      <c r="E152" s="93"/>
      <c r="F152" s="119"/>
      <c r="G152" s="93"/>
    </row>
    <row r="153" spans="1:6" ht="15">
      <c r="A153" s="65"/>
      <c r="B153" s="65" t="s">
        <v>152</v>
      </c>
      <c r="F153" s="81" t="s">
        <v>153</v>
      </c>
    </row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</sheetData>
  <sheetProtection/>
  <mergeCells count="18">
    <mergeCell ref="D10:E10"/>
    <mergeCell ref="E5:G5"/>
    <mergeCell ref="E6:G6"/>
    <mergeCell ref="B8:G8"/>
    <mergeCell ref="E1:G1"/>
    <mergeCell ref="E2:G2"/>
    <mergeCell ref="E3:G3"/>
    <mergeCell ref="E4:G4"/>
    <mergeCell ref="A10:A12"/>
    <mergeCell ref="E11:E12"/>
    <mergeCell ref="D11:D12"/>
    <mergeCell ref="B55:G55"/>
    <mergeCell ref="B88:G88"/>
    <mergeCell ref="C10:C12"/>
    <mergeCell ref="F10:F12"/>
    <mergeCell ref="G10:G12"/>
    <mergeCell ref="B37:G37"/>
    <mergeCell ref="B10:B12"/>
  </mergeCells>
  <printOptions/>
  <pageMargins left="0.7" right="0.7" top="0.75" bottom="0.75" header="0.3" footer="0.3"/>
  <pageSetup horizontalDpi="600" verticalDpi="600" orientation="portrait" paperSize="9" scale="83" r:id="rId3"/>
  <rowBreaks count="2" manualBreakCount="2">
    <brk id="36" max="6" man="1"/>
    <brk id="6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SAdmin</cp:lastModifiedBy>
  <cp:lastPrinted>2017-05-26T12:35:24Z</cp:lastPrinted>
  <dcterms:created xsi:type="dcterms:W3CDTF">2010-11-18T16:28:39Z</dcterms:created>
  <dcterms:modified xsi:type="dcterms:W3CDTF">2017-08-31T11:10:49Z</dcterms:modified>
  <cp:category/>
  <cp:version/>
  <cp:contentType/>
  <cp:contentStatus/>
</cp:coreProperties>
</file>