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70" tabRatio="888" firstSheet="2" activeTab="2"/>
  </bookViews>
  <sheets>
    <sheet name="расчет обеспеченности" sheetId="1" state="hidden" r:id="rId1"/>
    <sheet name="ввод жилья" sheetId="2" state="hidden" r:id="rId2"/>
    <sheet name="Тбилисское с_п" sheetId="3" r:id="rId3"/>
    <sheet name="Лист1" sheetId="4" r:id="rId4"/>
  </sheets>
  <definedNames>
    <definedName name="Excel_BuiltIn_Print_Area_2">#REF!</definedName>
    <definedName name="Excel_BuiltIn_Print_Titles_1_1">#REF!</definedName>
    <definedName name="Excel_BuiltIn_Print_Titles_2_1">#REF!</definedName>
    <definedName name="Excel_BuiltIn_Print_Titles_4">#REF!</definedName>
    <definedName name="Excel_BuiltIn_Print_Titles_5">#REF!</definedName>
    <definedName name="Excel_BuiltIn_Print_Titles_6">#REF!</definedName>
    <definedName name="Excel_BuiltIn_Print_Titles_8">#REF!</definedName>
    <definedName name="_xlnm.Print_Area" localSheetId="2">'Тбилисское с_п'!$A$1:$G$146</definedName>
  </definedNames>
  <calcPr fullCalcOnLoad="1"/>
</workbook>
</file>

<file path=xl/comments3.xml><?xml version="1.0" encoding="utf-8"?>
<comments xmlns="http://schemas.openxmlformats.org/spreadsheetml/2006/main">
  <authors>
    <author>Бухгалтерия</author>
  </authors>
  <commentList>
    <comment ref="B114" authorId="0">
      <text>
        <r>
          <rPr>
            <b/>
            <sz val="8"/>
            <rFont val="Tahoma"/>
            <family val="2"/>
          </rPr>
          <t xml:space="preserve">архитектура Валентина т.31404
</t>
        </r>
      </text>
    </comment>
  </commentList>
</comments>
</file>

<file path=xl/sharedStrings.xml><?xml version="1.0" encoding="utf-8"?>
<sst xmlns="http://schemas.openxmlformats.org/spreadsheetml/2006/main" count="293" uniqueCount="155">
  <si>
    <t>Показатель, единица измерения</t>
  </si>
  <si>
    <t>Тбилисское</t>
  </si>
  <si>
    <t>Ванновское</t>
  </si>
  <si>
    <t>Ловлинское</t>
  </si>
  <si>
    <t>Геймановское</t>
  </si>
  <si>
    <t>Марьинское</t>
  </si>
  <si>
    <t>Песчаное</t>
  </si>
  <si>
    <t>в том числе:</t>
  </si>
  <si>
    <t>Производство основных видов сельскохозяйственной продукции</t>
  </si>
  <si>
    <t>Зерно и зернобобовые культуры (в весе  после доработки), тыс.тонн</t>
  </si>
  <si>
    <t>Кукуруза,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</si>
  <si>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</si>
  <si>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</si>
  <si>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</si>
  <si>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в том числе в личных подсобных хозяйствах</t>
  </si>
  <si>
    <t>Молоко- всего, тыс. тонн</t>
  </si>
  <si>
    <t>Крупный рогатый скот, голов</t>
  </si>
  <si>
    <t>из общего поголовья крупного рогатого скота — коровы, голов</t>
  </si>
  <si>
    <t>Овцы и козы, голов</t>
  </si>
  <si>
    <t>Птица, тысяч голов</t>
  </si>
  <si>
    <t>Индикативный план на 2007 год</t>
  </si>
  <si>
    <t>факт 2005 год</t>
  </si>
  <si>
    <t>оценка 2006 год</t>
  </si>
  <si>
    <t>прогноз 2007 год</t>
  </si>
  <si>
    <t>кол-во мест в ДДУ</t>
  </si>
  <si>
    <t>кол-во детей дошкольного возраста</t>
  </si>
  <si>
    <t>обеспеченность на 1000 детей</t>
  </si>
  <si>
    <t>Алексее - Тенгинское</t>
  </si>
  <si>
    <t>Нововладмировское</t>
  </si>
  <si>
    <t>Индикативный план на 2008 год</t>
  </si>
  <si>
    <t>факт 2006 год</t>
  </si>
  <si>
    <t>оценка 2007 год</t>
  </si>
  <si>
    <t>прогноз 2008 год</t>
  </si>
  <si>
    <t>данные управления образованием</t>
  </si>
  <si>
    <t>данные, внесен. в индик. план.</t>
  </si>
  <si>
    <t>Индикативный план на 2010 год</t>
  </si>
  <si>
    <t>Факт 2008 год</t>
  </si>
  <si>
    <t>Оценка 2009 год</t>
  </si>
  <si>
    <t>Прогноз 2010 год</t>
  </si>
  <si>
    <t>Прогноз 2011 год</t>
  </si>
  <si>
    <t>Прогноз 2012 год</t>
  </si>
  <si>
    <t>Численность детей в  дошкольных  образовательных учреждениях,  чел.</t>
  </si>
  <si>
    <t>Итого по району</t>
  </si>
  <si>
    <t>Численность учащихся в  образовательных учреждениях,  чел.</t>
  </si>
  <si>
    <t>Ввод жилья,  кв. м</t>
  </si>
  <si>
    <t>2008            факт</t>
  </si>
  <si>
    <t>2009 оценка</t>
  </si>
  <si>
    <t>2010 прогноз</t>
  </si>
  <si>
    <t>2011 прогноз</t>
  </si>
  <si>
    <t>2012 прогноз</t>
  </si>
  <si>
    <t>11 мес.</t>
  </si>
  <si>
    <t>Объем продукции сельского хозяйства всех категорий хозяйств, млн. руб.</t>
  </si>
  <si>
    <t>в том числе в сельскохозяйственных организациях</t>
  </si>
  <si>
    <t>Численность поголовья сельскохозяйственных животных на конец года во всех категориях хозяйств</t>
  </si>
  <si>
    <t>в том числе в крестьянских (фермерских) хозяйствах и хозяйствах индивидуальных предпринимателей</t>
  </si>
  <si>
    <t>продукция животноводства, млн. руб. в действующих ценах</t>
  </si>
  <si>
    <t>Яйца - всего, млн. штук</t>
  </si>
  <si>
    <t>ПРИЛОЖЕНИЕ</t>
  </si>
  <si>
    <t>Улов рыбы в прудовых и других рыбоводных хозяйствах, тонн</t>
  </si>
  <si>
    <t>№ п/п</t>
  </si>
  <si>
    <t>Сельское хозяйство</t>
  </si>
  <si>
    <t>Картофель - всего, тыс.тонн</t>
  </si>
  <si>
    <t>Овощи - всего, тыс.тонн</t>
  </si>
  <si>
    <t>Плоды и ягоды - всего,  тыс.тонн</t>
  </si>
  <si>
    <t>Виноград - всего, тыс.тонн</t>
  </si>
  <si>
    <t>Мясо в живой массе, тыс.тонн</t>
  </si>
  <si>
    <t>Среднегодовая численность постоянного населения- всего,тыс.чел.</t>
  </si>
  <si>
    <t>численность занятых в экономике,тыс.чел</t>
  </si>
  <si>
    <t>Номинальная начисленная среднемесячная заработная плата, тыс.руб.</t>
  </si>
  <si>
    <t>Среднедушевой денежный доход на одного жителя, тыс.руб.</t>
  </si>
  <si>
    <t>Уровень регистрируемой безработницы, в % от численности трудоспособного населения в трудоспособном возрасте</t>
  </si>
  <si>
    <t>Прибыль прибыльных предприятий, млн.руб.</t>
  </si>
  <si>
    <t>Убыток предприятий, млн.руб.</t>
  </si>
  <si>
    <t>Сальдированный финансовый результат деятельности хозяйственного комплекса района (по полному кругу организаций), млн.руб.</t>
  </si>
  <si>
    <t>Фонд заработной платы по полному кругу предприятий и организаций, млн.руб.</t>
  </si>
  <si>
    <t>Объем отгруженных товаров собственного производства по полному кругу предприятий, млн.руб.</t>
  </si>
  <si>
    <t>Обрабатывающие производства (D), млн.руб.</t>
  </si>
  <si>
    <t>Производство и распределение электроэнергии, газа и воды (Е), млн.руб.</t>
  </si>
  <si>
    <t>Объем отгруженных товаров собственного производства по крупным и средним предприятиям, млн.руб.</t>
  </si>
  <si>
    <t>Производство основных видов промышленной продукции в натуральном выражении</t>
  </si>
  <si>
    <t>Хлеб и хлебобулочные изделия, тыс.тонн</t>
  </si>
  <si>
    <t>Кондитерские изделия, тонн</t>
  </si>
  <si>
    <t>Цельномолочная продукция, тыс.тонн</t>
  </si>
  <si>
    <t>Масло сливочное,тонн</t>
  </si>
  <si>
    <t>Масло растительные, тыс.тонн</t>
  </si>
  <si>
    <t>Сахар-песок, тыс.тонн</t>
  </si>
  <si>
    <t>Транспорт</t>
  </si>
  <si>
    <t>Объем услуг транспорта-всего, млн. руб.</t>
  </si>
  <si>
    <t>Объем услуг транспорта по крупным и средним предприятиям, млн.руб.</t>
  </si>
  <si>
    <t>Рынки товаров и услуг</t>
  </si>
  <si>
    <t>Инвестиционная деятельность</t>
  </si>
  <si>
    <t>Объем инвестиций в основной капитал за счет всех источников финансирования, млн. руб.</t>
  </si>
  <si>
    <t>Объем инвестиций в основной капитал за счет всех источников финансирования по крупным и средним предприятием, млн.руб.</t>
  </si>
  <si>
    <t>Строительство</t>
  </si>
  <si>
    <t>Сыр и продукты сырные, тонн</t>
  </si>
  <si>
    <t>х</t>
  </si>
  <si>
    <t>Объем работ, выполненных собственными силами по виду деятельности строительство- всего, тыс.руб.</t>
  </si>
  <si>
    <t>Объем работ в строительстве по крупным и средним предприятиям, млн. руб.</t>
  </si>
  <si>
    <t>Ввод в эксплуатацию жилых домов - всего, тыс.кв.м. общей площади</t>
  </si>
  <si>
    <t>в том числе за счет средств индивидуальных застройщиков, тыс. кв.м. общей площади</t>
  </si>
  <si>
    <t>Средняя обеспеченность населения площадью жилых квартир (на конец года), кв.м. на чел.</t>
  </si>
  <si>
    <t>Социальная сфера</t>
  </si>
  <si>
    <t>Обеспеченность населения учреждениями социально-культурной сферы:</t>
  </si>
  <si>
    <t>спортивными сооружениям, кв. м. на 1 тыс. населения</t>
  </si>
  <si>
    <t>Удельный вес населения, занимающегося спортом, %</t>
  </si>
  <si>
    <t>Малый бизнес</t>
  </si>
  <si>
    <t>Количество субъектов малого предпринимательства , единиц</t>
  </si>
  <si>
    <t>численность работников в малом предпринимательстве, человек.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</si>
  <si>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</si>
  <si>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</si>
  <si>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</si>
  <si>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</si>
  <si>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</si>
  <si>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</si>
  <si>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</si>
  <si>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</si>
  <si>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</si>
  <si>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пос. мест на 1 тыс. населения</t>
  </si>
  <si>
    <t>обеспеченность врачами, чел.на 10 тыс.населения</t>
  </si>
  <si>
    <t>средним медицинским персоналом, чел. на 10 тыс.населения</t>
  </si>
  <si>
    <t>Численность детей в дошкольных образовательных учреждениях, чел.</t>
  </si>
  <si>
    <t>Численность учащихся в общеобразовательных учреждениях, чел.</t>
  </si>
  <si>
    <t>Обеспеченность дошкольными образовательными учреждениями, мест на 1000 детей в возрасте 1-6 лет</t>
  </si>
  <si>
    <t>Количество мест в детских дошкольных учреждениях</t>
  </si>
  <si>
    <t>Количество групп альтернативных моделей дошкольного образования,ед.</t>
  </si>
  <si>
    <t xml:space="preserve">амбулаторно-поликлиническими учреждениями, посещений в смену на 10 тыс.населения ед. </t>
  </si>
  <si>
    <t>Численность зарегистрированных безработных (среднегодовая), тыс.чел.</t>
  </si>
  <si>
    <t>Промышленность</t>
  </si>
  <si>
    <t>Оборот розничной торговли по полному кругу организаций, млн.руб.</t>
  </si>
  <si>
    <t>Оборот общественного питания по полному кругу организаций, млн.руб.</t>
  </si>
  <si>
    <t>в т.ч. по крупным и средним предприятиям, млн.руб.</t>
  </si>
  <si>
    <t>в т.ч. по крупным и средним предприятиям, млн.руб</t>
  </si>
  <si>
    <t>в % к предыдущему году св сопоставимых ценах</t>
  </si>
  <si>
    <t>в % к предыдущему году в сопоставимых ценах</t>
  </si>
  <si>
    <t>значение</t>
  </si>
  <si>
    <t>процент выполнения</t>
  </si>
  <si>
    <t>решением Совета</t>
  </si>
  <si>
    <t>Тбилисского сельского поселения</t>
  </si>
  <si>
    <t>Тбилисского района от</t>
  </si>
  <si>
    <t xml:space="preserve">продукция растениеводства, млн. руб. в действующих ценах </t>
  </si>
  <si>
    <t xml:space="preserve">Кирпич строительный, млн.усл.ед. </t>
  </si>
  <si>
    <t xml:space="preserve"> </t>
  </si>
  <si>
    <t>2017 год прогноз</t>
  </si>
  <si>
    <t>темп роста к уровню 2016г., %</t>
  </si>
  <si>
    <t>Добыча полезных ископаемых (С), млн.руб.</t>
  </si>
  <si>
    <t>больничными койками, коек на 10 тыс.населения</t>
  </si>
  <si>
    <t>-</t>
  </si>
  <si>
    <t>Глава Тбилисского сельского</t>
  </si>
  <si>
    <t>поселения Тбилисского района</t>
  </si>
  <si>
    <t>«____» __________ 2018 года № _____</t>
  </si>
  <si>
    <t>факт за  2017 год</t>
  </si>
  <si>
    <t>факт за 2016 год</t>
  </si>
  <si>
    <t>А.Н. Стойкин</t>
  </si>
  <si>
    <t>УТВЕРЖДЕНА</t>
  </si>
  <si>
    <t>Информация о выполнении индикативного плана социально-экономического развития Тбилисского сельского поселения Тбилисского района за 2017 год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</si>
</sst>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0_р_._-;\-* #,##0.000_р_._-;_-* \-???_р_._-;_-@_-"/>
    <numFmt numFmtId="173" formatCode="#,##0.000"/>
    <numFmt numFmtId="174" formatCode="_-* #,##0.0_р_._-;\-* #,##0.0_р_._-;_-* \-?_р_._-;_-@_-"/>
    <numFmt numFmtId="175" formatCode="0.000"/>
    <numFmt numFmtId="176" formatCode="_-* #,##0.0_р_._-;\-* #,##0.0_р_._-;_-* &quot;-&quot;?_р_._-;_-@_-"/>
    <numFmt numFmtId="177" formatCode="_-* #,##0.000_р_._-;\-* #,##0.000_р_._-;_-* &quot;-&quot;???_р_._-;_-@_-"/>
    <numFmt numFmtId="178" formatCode="_-* #,##0.00_р_._-;\-* #,##0.00_р_._-;_-* \-?_р_._-;_-@_-"/>
    <numFmt numFmtId="179" formatCode="#,##0.0_ ;\-#,##0.0\ "/>
    <numFmt numFmtId="180" formatCode="_-* #,##0_р_._-;\-* #,##0_р_._-;_-* \-?_р_._-;_-@_-"/>
    <numFmt numFmtId="181" formatCode="_-* #,##0.00_р_._-;\-* #,##0.00_р_._-;_-* \-???_р_._-;_-@_-"/>
    <numFmt numFmtId="182" formatCode="_-* #,##0.0_р_._-;\-* #,##0.0_р_._-;_-* \-???_р_._-;_-@_-"/>
    <numFmt numFmtId="183" formatCode="_-* #,##0_р_._-;\-* #,##0_р_._-;_-* \-???_р_._-;_-@_-"/>
    <numFmt numFmtId="184" formatCode="_-* #,##0.000_р_._-;\-* #,##0.000_р_._-;_-* \-?_р_._-;_-@_-"/>
    <numFmt numFmtId="185" formatCode="_-* #,##0.000_р_._-;\-* #,##0.000_р_._-;_-* &quot;-&quot;??_р_._-;_-@_-"/>
    <numFmt numFmtId="186" formatCode="_-* #,##0.0000_р_._-;\-* #,##0.0000_р_._-;_-* \-?_р_._-;_-@_-"/>
    <numFmt numFmtId="187" formatCode="#,##0.0"/>
    <numFmt numFmtId="188" formatCode="_-* #,##0.00[$р.-419]_-;\-* #,##0.00[$р.-419]_-;_-* &quot;-&quot;??[$р.-419]_-;_-@_-"/>
    <numFmt numFmtId="189" formatCode="_-* #,##0.0_р_._-;\-* #,##0.0_р_._-;_-* &quot;-&quot;_р_._-;_-@_-"/>
    <numFmt numFmtId="190" formatCode="0.0"/>
    <numFmt numFmtId="191" formatCode="_-* #,##0.0000_р_._-;\-* #,##0.0000_р_._-;_-* \-???_р_._-;_-@_-"/>
    <numFmt numFmtId="192" formatCode="_-* #,##0.000_р_._-;\-* #,##0.000_р_._-;_-* &quot;-&quot;?_р_._-;_-@_-"/>
    <numFmt numFmtId="193" formatCode="_-* #,##0.00_р_._-;\-* #,##0.00_р_._-;_-* &quot;-&quot;?_р_._-;_-@_-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_-* #,##0.00000_р_._-;\-* #,##0.00000_р_._-;_-* \-?_р_._-;_-@_-"/>
    <numFmt numFmtId="199" formatCode="#,##0.000_ ;\-#,##0.000\ "/>
    <numFmt numFmtId="200" formatCode="_-* #,##0.0000_р_._-;\-* #,##0.0000_р_._-;_-* &quot;-&quot;?_р_._-;_-@_-"/>
    <numFmt numFmtId="201" formatCode="_-* #,##0.0000_р_._-;\-* #,##0.0000_р_._-;_-* &quot;-&quot;????_р_._-;_-@_-"/>
    <numFmt numFmtId="202" formatCode="0.00000"/>
    <numFmt numFmtId="203" formatCode="0.0000"/>
    <numFmt numFmtId="204" formatCode="#,##0.0000_ ;\-#,##0.0000\ "/>
  </numFmts>
  <fonts count="36">
    <font>
      <sz val="10"/>
      <name val="Arial Cyr"/>
      <family val="2"/>
    </font>
    <font>
      <sz val="10"/>
      <name val="Arial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12"/>
      <name val="Times New Roman"/>
      <family val="1"/>
    </font>
    <font>
      <u val="single"/>
      <sz val="9"/>
      <color indexed="12"/>
      <name val="Arial Cyr"/>
      <family val="2"/>
    </font>
    <font>
      <u val="single"/>
      <sz val="9"/>
      <color indexed="36"/>
      <name val="Arial Cyr"/>
      <family val="2"/>
    </font>
    <font>
      <b/>
      <sz val="8"/>
      <name val="Tahoma"/>
      <family val="2"/>
    </font>
    <font>
      <i/>
      <sz val="11"/>
      <name val="Times New Roman"/>
      <family val="1"/>
    </font>
    <font>
      <b/>
      <sz val="8"/>
      <name val="Arial Cyr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4" borderId="11" xfId="0" applyFont="1" applyFill="1" applyBorder="1" applyAlignment="1">
      <alignment horizontal="justify"/>
    </xf>
    <xf numFmtId="0" fontId="0" fillId="4" borderId="12" xfId="0" applyFont="1" applyFill="1" applyBorder="1" applyAlignment="1">
      <alignment horizontal="justify"/>
    </xf>
    <xf numFmtId="0" fontId="0" fillId="4" borderId="13" xfId="0" applyFont="1" applyFill="1" applyBorder="1" applyAlignment="1">
      <alignment horizontal="justify"/>
    </xf>
    <xf numFmtId="0" fontId="0" fillId="0" borderId="11" xfId="0" applyFont="1" applyBorder="1" applyAlignment="1">
      <alignment horizontal="justify"/>
    </xf>
    <xf numFmtId="0" fontId="0" fillId="0" borderId="12" xfId="0" applyFont="1" applyBorder="1" applyAlignment="1">
      <alignment horizontal="justify"/>
    </xf>
    <xf numFmtId="0" fontId="0" fillId="0" borderId="13" xfId="0" applyFont="1" applyBorder="1" applyAlignment="1">
      <alignment horizontal="justify"/>
    </xf>
    <xf numFmtId="0" fontId="0" fillId="22" borderId="11" xfId="0" applyFont="1" applyFill="1" applyBorder="1" applyAlignment="1">
      <alignment horizontal="justify"/>
    </xf>
    <xf numFmtId="0" fontId="0" fillId="22" borderId="12" xfId="0" applyFont="1" applyFill="1" applyBorder="1" applyAlignment="1">
      <alignment horizontal="justify"/>
    </xf>
    <xf numFmtId="0" fontId="0" fillId="22" borderId="13" xfId="0" applyFont="1" applyFill="1" applyBorder="1" applyAlignment="1">
      <alignment horizontal="justify"/>
    </xf>
    <xf numFmtId="0" fontId="0" fillId="0" borderId="0" xfId="0" applyFill="1" applyBorder="1" applyAlignment="1">
      <alignment horizontal="justify"/>
    </xf>
    <xf numFmtId="0" fontId="0" fillId="0" borderId="14" xfId="0" applyFont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1" fontId="0" fillId="4" borderId="13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" fontId="0" fillId="0" borderId="13" xfId="0" applyNumberFormat="1" applyBorder="1" applyAlignment="1">
      <alignment/>
    </xf>
    <xf numFmtId="0" fontId="0" fillId="22" borderId="11" xfId="0" applyFill="1" applyBorder="1" applyAlignment="1">
      <alignment/>
    </xf>
    <xf numFmtId="0" fontId="0" fillId="22" borderId="12" xfId="0" applyFill="1" applyBorder="1" applyAlignment="1">
      <alignment/>
    </xf>
    <xf numFmtId="1" fontId="0" fillId="22" borderId="13" xfId="0" applyNumberFormat="1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1" fontId="0" fillId="4" borderId="17" xfId="0" applyNumberForma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" fontId="0" fillId="0" borderId="17" xfId="0" applyNumberFormat="1" applyBorder="1" applyAlignment="1">
      <alignment/>
    </xf>
    <xf numFmtId="0" fontId="0" fillId="22" borderId="15" xfId="0" applyFill="1" applyBorder="1" applyAlignment="1">
      <alignment/>
    </xf>
    <xf numFmtId="0" fontId="0" fillId="22" borderId="16" xfId="0" applyFill="1" applyBorder="1" applyAlignment="1">
      <alignment/>
    </xf>
    <xf numFmtId="1" fontId="0" fillId="22" borderId="17" xfId="0" applyNumberFormat="1" applyFill="1" applyBorder="1" applyAlignment="1">
      <alignment/>
    </xf>
    <xf numFmtId="0" fontId="0" fillId="0" borderId="0" xfId="0" applyNumberFormat="1" applyAlignment="1">
      <alignment/>
    </xf>
    <xf numFmtId="1" fontId="22" fillId="4" borderId="18" xfId="0" applyNumberFormat="1" applyFont="1" applyFill="1" applyBorder="1" applyAlignment="1">
      <alignment/>
    </xf>
    <xf numFmtId="1" fontId="22" fillId="0" borderId="0" xfId="0" applyNumberFormat="1" applyFont="1" applyAlignment="1">
      <alignment/>
    </xf>
    <xf numFmtId="0" fontId="0" fillId="0" borderId="0" xfId="0" applyBorder="1" applyAlignment="1">
      <alignment/>
    </xf>
    <xf numFmtId="1" fontId="22" fillId="0" borderId="18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21" fillId="0" borderId="0" xfId="0" applyFont="1" applyAlignment="1">
      <alignment/>
    </xf>
    <xf numFmtId="0" fontId="0" fillId="0" borderId="11" xfId="0" applyFont="1" applyFill="1" applyBorder="1" applyAlignment="1">
      <alignment horizontal="justify"/>
    </xf>
    <xf numFmtId="0" fontId="0" fillId="0" borderId="12" xfId="0" applyFont="1" applyFill="1" applyBorder="1" applyAlignment="1">
      <alignment horizontal="justify"/>
    </xf>
    <xf numFmtId="0" fontId="0" fillId="0" borderId="13" xfId="0" applyFont="1" applyFill="1" applyBorder="1" applyAlignment="1">
      <alignment horizontal="justify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1" fontId="0" fillId="0" borderId="13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1" fontId="0" fillId="0" borderId="17" xfId="0" applyNumberFormat="1" applyFill="1" applyBorder="1" applyAlignment="1">
      <alignment/>
    </xf>
    <xf numFmtId="0" fontId="0" fillId="0" borderId="0" xfId="0" applyNumberFormat="1" applyFill="1" applyAlignment="1">
      <alignment/>
    </xf>
    <xf numFmtId="2" fontId="22" fillId="0" borderId="18" xfId="0" applyNumberFormat="1" applyFont="1" applyFill="1" applyBorder="1" applyAlignment="1">
      <alignment/>
    </xf>
    <xf numFmtId="2" fontId="22" fillId="0" borderId="0" xfId="0" applyNumberFormat="1" applyFont="1" applyAlignment="1">
      <alignment/>
    </xf>
    <xf numFmtId="0" fontId="23" fillId="0" borderId="0" xfId="0" applyFont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1" fontId="0" fillId="0" borderId="10" xfId="0" applyNumberFormat="1" applyFill="1" applyBorder="1" applyAlignment="1">
      <alignment horizontal="right"/>
    </xf>
    <xf numFmtId="0" fontId="3" fillId="0" borderId="0" xfId="0" applyFont="1" applyAlignment="1">
      <alignment/>
    </xf>
    <xf numFmtId="175" fontId="0" fillId="0" borderId="10" xfId="0" applyNumberFormat="1" applyBorder="1" applyAlignment="1">
      <alignment horizontal="right"/>
    </xf>
    <xf numFmtId="175" fontId="0" fillId="0" borderId="10" xfId="0" applyNumberFormat="1" applyFill="1" applyBorder="1" applyAlignment="1">
      <alignment/>
    </xf>
    <xf numFmtId="175" fontId="0" fillId="0" borderId="10" xfId="0" applyNumberFormat="1" applyFill="1" applyBorder="1" applyAlignment="1">
      <alignment horizontal="right"/>
    </xf>
    <xf numFmtId="175" fontId="0" fillId="0" borderId="10" xfId="0" applyNumberFormat="1" applyBorder="1" applyAlignment="1">
      <alignment/>
    </xf>
    <xf numFmtId="0" fontId="24" fillId="0" borderId="0" xfId="0" applyFont="1" applyAlignment="1">
      <alignment/>
    </xf>
    <xf numFmtId="0" fontId="0" fillId="0" borderId="10" xfId="0" applyFont="1" applyBorder="1" applyAlignment="1">
      <alignment horizontal="justify" vertical="top"/>
    </xf>
    <xf numFmtId="0" fontId="0" fillId="0" borderId="0" xfId="0" applyFont="1" applyAlignment="1">
      <alignment horizontal="right"/>
    </xf>
    <xf numFmtId="0" fontId="19" fillId="24" borderId="0" xfId="0" applyFont="1" applyFill="1" applyAlignment="1">
      <alignment/>
    </xf>
    <xf numFmtId="0" fontId="19" fillId="24" borderId="19" xfId="0" applyFont="1" applyFill="1" applyBorder="1" applyAlignment="1">
      <alignment horizontal="center" vertical="center"/>
    </xf>
    <xf numFmtId="0" fontId="19" fillId="24" borderId="0" xfId="0" applyFont="1" applyFill="1" applyAlignment="1">
      <alignment horizontal="center" vertical="center"/>
    </xf>
    <xf numFmtId="0" fontId="19" fillId="24" borderId="20" xfId="0" applyFont="1" applyFill="1" applyBorder="1" applyAlignment="1">
      <alignment horizontal="center" vertical="center"/>
    </xf>
    <xf numFmtId="0" fontId="19" fillId="24" borderId="21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vertical="center" wrapText="1"/>
    </xf>
    <xf numFmtId="0" fontId="19" fillId="24" borderId="0" xfId="0" applyFont="1" applyFill="1" applyBorder="1" applyAlignment="1">
      <alignment horizontal="center" vertical="center"/>
    </xf>
    <xf numFmtId="0" fontId="19" fillId="0" borderId="19" xfId="0" applyFont="1" applyBorder="1" applyAlignment="1">
      <alignment wrapText="1"/>
    </xf>
    <xf numFmtId="0" fontId="20" fillId="24" borderId="19" xfId="0" applyFont="1" applyFill="1" applyBorder="1" applyAlignment="1">
      <alignment vertical="center" wrapText="1"/>
    </xf>
    <xf numFmtId="0" fontId="19" fillId="24" borderId="19" xfId="0" applyFont="1" applyFill="1" applyBorder="1" applyAlignment="1">
      <alignment vertical="center" wrapText="1"/>
    </xf>
    <xf numFmtId="0" fontId="20" fillId="0" borderId="19" xfId="0" applyFont="1" applyBorder="1" applyAlignment="1">
      <alignment horizontal="center"/>
    </xf>
    <xf numFmtId="0" fontId="20" fillId="0" borderId="19" xfId="0" applyFont="1" applyBorder="1" applyAlignment="1">
      <alignment wrapText="1"/>
    </xf>
    <xf numFmtId="190" fontId="19" fillId="24" borderId="0" xfId="0" applyNumberFormat="1" applyFont="1" applyFill="1" applyAlignment="1">
      <alignment/>
    </xf>
    <xf numFmtId="0" fontId="19" fillId="0" borderId="19" xfId="0" applyFont="1" applyFill="1" applyBorder="1" applyAlignment="1">
      <alignment vertical="center" wrapText="1"/>
    </xf>
    <xf numFmtId="0" fontId="19" fillId="0" borderId="22" xfId="0" applyFont="1" applyFill="1" applyBorder="1" applyAlignment="1">
      <alignment horizontal="justify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wrapText="1"/>
    </xf>
    <xf numFmtId="0" fontId="19" fillId="0" borderId="0" xfId="0" applyFont="1" applyFill="1" applyAlignment="1">
      <alignment/>
    </xf>
    <xf numFmtId="174" fontId="19" fillId="0" borderId="0" xfId="0" applyNumberFormat="1" applyFont="1" applyFill="1" applyBorder="1" applyAlignment="1">
      <alignment horizontal="justify" vertical="center"/>
    </xf>
    <xf numFmtId="175" fontId="19" fillId="0" borderId="19" xfId="0" applyNumberFormat="1" applyFont="1" applyFill="1" applyBorder="1" applyAlignment="1">
      <alignment horizontal="center" vertical="center"/>
    </xf>
    <xf numFmtId="190" fontId="29" fillId="24" borderId="19" xfId="0" applyNumberFormat="1" applyFont="1" applyFill="1" applyBorder="1" applyAlignment="1">
      <alignment horizontal="center"/>
    </xf>
    <xf numFmtId="190" fontId="19" fillId="24" borderId="0" xfId="0" applyNumberFormat="1" applyFont="1" applyFill="1" applyBorder="1" applyAlignment="1">
      <alignment horizontal="justify" vertical="center"/>
    </xf>
    <xf numFmtId="190" fontId="19" fillId="24" borderId="19" xfId="0" applyNumberFormat="1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vertical="center" wrapText="1"/>
    </xf>
    <xf numFmtId="190" fontId="29" fillId="0" borderId="19" xfId="0" applyNumberFormat="1" applyFont="1" applyFill="1" applyBorder="1" applyAlignment="1">
      <alignment horizontal="center"/>
    </xf>
    <xf numFmtId="184" fontId="19" fillId="0" borderId="19" xfId="0" applyNumberFormat="1" applyFont="1" applyFill="1" applyBorder="1" applyAlignment="1">
      <alignment horizontal="center" vertical="center"/>
    </xf>
    <xf numFmtId="190" fontId="19" fillId="0" borderId="19" xfId="0" applyNumberFormat="1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wrapText="1"/>
    </xf>
    <xf numFmtId="0" fontId="20" fillId="0" borderId="23" xfId="0" applyFont="1" applyFill="1" applyBorder="1" applyAlignment="1">
      <alignment wrapText="1"/>
    </xf>
    <xf numFmtId="184" fontId="19" fillId="0" borderId="19" xfId="0" applyNumberFormat="1" applyFont="1" applyFill="1" applyBorder="1" applyAlignment="1">
      <alignment vertical="center"/>
    </xf>
    <xf numFmtId="190" fontId="19" fillId="0" borderId="19" xfId="0" applyNumberFormat="1" applyFont="1" applyFill="1" applyBorder="1" applyAlignment="1">
      <alignment vertical="center"/>
    </xf>
    <xf numFmtId="0" fontId="27" fillId="0" borderId="19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left" vertical="center"/>
    </xf>
    <xf numFmtId="190" fontId="29" fillId="0" borderId="19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0" fontId="19" fillId="0" borderId="22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/>
    </xf>
    <xf numFmtId="174" fontId="29" fillId="0" borderId="0" xfId="0" applyNumberFormat="1" applyFont="1" applyFill="1" applyBorder="1" applyAlignment="1">
      <alignment horizontal="justify" vertical="center"/>
    </xf>
    <xf numFmtId="0" fontId="19" fillId="0" borderId="22" xfId="0" applyFont="1" applyBorder="1" applyAlignment="1">
      <alignment vertical="center" wrapText="1"/>
    </xf>
    <xf numFmtId="0" fontId="19" fillId="0" borderId="24" xfId="0" applyFont="1" applyBorder="1" applyAlignment="1">
      <alignment vertical="center" wrapText="1"/>
    </xf>
    <xf numFmtId="0" fontId="19" fillId="0" borderId="24" xfId="0" applyFont="1" applyBorder="1" applyAlignment="1">
      <alignment wrapText="1"/>
    </xf>
    <xf numFmtId="0" fontId="19" fillId="0" borderId="22" xfId="0" applyFont="1" applyBorder="1" applyAlignment="1">
      <alignment wrapText="1"/>
    </xf>
    <xf numFmtId="0" fontId="19" fillId="24" borderId="22" xfId="0" applyFont="1" applyFill="1" applyBorder="1" applyAlignment="1">
      <alignment wrapText="1"/>
    </xf>
    <xf numFmtId="190" fontId="29" fillId="0" borderId="22" xfId="0" applyNumberFormat="1" applyFont="1" applyBorder="1" applyAlignment="1">
      <alignment horizontal="right" vertical="center"/>
    </xf>
    <xf numFmtId="0" fontId="20" fillId="0" borderId="25" xfId="0" applyFont="1" applyFill="1" applyBorder="1" applyAlignment="1">
      <alignment horizontal="left" vertical="center"/>
    </xf>
    <xf numFmtId="184" fontId="19" fillId="0" borderId="19" xfId="0" applyNumberFormat="1" applyFont="1" applyFill="1" applyBorder="1" applyAlignment="1">
      <alignment horizontal="left" vertical="center" wrapText="1"/>
    </xf>
    <xf numFmtId="184" fontId="30" fillId="0" borderId="19" xfId="0" applyNumberFormat="1" applyFont="1" applyFill="1" applyBorder="1" applyAlignment="1">
      <alignment/>
    </xf>
    <xf numFmtId="184" fontId="30" fillId="0" borderId="19" xfId="0" applyNumberFormat="1" applyFont="1" applyFill="1" applyBorder="1" applyAlignment="1">
      <alignment horizontal="left" vertical="center" wrapText="1"/>
    </xf>
    <xf numFmtId="1" fontId="19" fillId="0" borderId="19" xfId="0" applyNumberFormat="1" applyFont="1" applyFill="1" applyBorder="1" applyAlignment="1">
      <alignment horizontal="center" vertical="center"/>
    </xf>
    <xf numFmtId="182" fontId="29" fillId="0" borderId="19" xfId="0" applyNumberFormat="1" applyFont="1" applyFill="1" applyBorder="1" applyAlignment="1">
      <alignment/>
    </xf>
    <xf numFmtId="203" fontId="19" fillId="0" borderId="19" xfId="0" applyNumberFormat="1" applyFont="1" applyFill="1" applyBorder="1" applyAlignment="1">
      <alignment horizontal="center" vertical="center"/>
    </xf>
    <xf numFmtId="175" fontId="29" fillId="0" borderId="19" xfId="0" applyNumberFormat="1" applyFont="1" applyFill="1" applyBorder="1" applyAlignment="1">
      <alignment horizontal="center"/>
    </xf>
    <xf numFmtId="190" fontId="28" fillId="0" borderId="22" xfId="0" applyNumberFormat="1" applyFont="1" applyFill="1" applyBorder="1" applyAlignment="1">
      <alignment horizontal="center" vertical="center"/>
    </xf>
    <xf numFmtId="0" fontId="19" fillId="25" borderId="19" xfId="0" applyFont="1" applyFill="1" applyBorder="1" applyAlignment="1">
      <alignment horizontal="center" vertical="center"/>
    </xf>
    <xf numFmtId="175" fontId="19" fillId="25" borderId="19" xfId="0" applyNumberFormat="1" applyFont="1" applyFill="1" applyBorder="1" applyAlignment="1">
      <alignment horizontal="center" vertical="center"/>
    </xf>
    <xf numFmtId="0" fontId="19" fillId="25" borderId="0" xfId="0" applyFont="1" applyFill="1" applyAlignment="1">
      <alignment/>
    </xf>
    <xf numFmtId="184" fontId="19" fillId="25" borderId="19" xfId="0" applyNumberFormat="1" applyFont="1" applyFill="1" applyBorder="1" applyAlignment="1">
      <alignment horizontal="center" vertical="center"/>
    </xf>
    <xf numFmtId="190" fontId="19" fillId="25" borderId="19" xfId="0" applyNumberFormat="1" applyFont="1" applyFill="1" applyBorder="1" applyAlignment="1">
      <alignment horizontal="center" vertical="center"/>
    </xf>
    <xf numFmtId="0" fontId="19" fillId="25" borderId="24" xfId="0" applyFont="1" applyFill="1" applyBorder="1" applyAlignment="1">
      <alignment wrapText="1"/>
    </xf>
    <xf numFmtId="0" fontId="19" fillId="25" borderId="22" xfId="0" applyFont="1" applyFill="1" applyBorder="1" applyAlignment="1">
      <alignment vertical="center" wrapText="1"/>
    </xf>
    <xf numFmtId="0" fontId="19" fillId="25" borderId="19" xfId="0" applyFont="1" applyFill="1" applyBorder="1" applyAlignment="1">
      <alignment vertical="center" wrapText="1"/>
    </xf>
    <xf numFmtId="190" fontId="29" fillId="25" borderId="19" xfId="0" applyNumberFormat="1" applyFont="1" applyFill="1" applyBorder="1" applyAlignment="1">
      <alignment horizontal="center"/>
    </xf>
    <xf numFmtId="0" fontId="19" fillId="0" borderId="22" xfId="0" applyFont="1" applyFill="1" applyBorder="1" applyAlignment="1">
      <alignment vertical="center" wrapText="1"/>
    </xf>
    <xf numFmtId="182" fontId="34" fillId="0" borderId="19" xfId="0" applyNumberFormat="1" applyFont="1" applyFill="1" applyBorder="1" applyAlignment="1">
      <alignment/>
    </xf>
    <xf numFmtId="190" fontId="34" fillId="0" borderId="19" xfId="0" applyNumberFormat="1" applyFont="1" applyFill="1" applyBorder="1" applyAlignment="1">
      <alignment horizontal="center"/>
    </xf>
    <xf numFmtId="175" fontId="19" fillId="26" borderId="19" xfId="0" applyNumberFormat="1" applyFont="1" applyFill="1" applyBorder="1" applyAlignment="1">
      <alignment horizontal="center" vertical="center"/>
    </xf>
    <xf numFmtId="190" fontId="19" fillId="26" borderId="19" xfId="0" applyNumberFormat="1" applyFont="1" applyFill="1" applyBorder="1" applyAlignment="1">
      <alignment horizontal="center" vertical="center"/>
    </xf>
    <xf numFmtId="175" fontId="29" fillId="26" borderId="0" xfId="0" applyNumberFormat="1" applyFont="1" applyFill="1" applyAlignment="1">
      <alignment/>
    </xf>
    <xf numFmtId="190" fontId="19" fillId="26" borderId="22" xfId="0" applyNumberFormat="1" applyFont="1" applyFill="1" applyBorder="1" applyAlignment="1">
      <alignment horizontal="right" vertical="center"/>
    </xf>
    <xf numFmtId="203" fontId="19" fillId="27" borderId="19" xfId="0" applyNumberFormat="1" applyFont="1" applyFill="1" applyBorder="1" applyAlignment="1">
      <alignment horizontal="center" vertical="center"/>
    </xf>
    <xf numFmtId="0" fontId="19" fillId="27" borderId="19" xfId="0" applyFont="1" applyFill="1" applyBorder="1" applyAlignment="1">
      <alignment horizontal="center" vertical="center"/>
    </xf>
    <xf numFmtId="0" fontId="19" fillId="27" borderId="22" xfId="0" applyFont="1" applyFill="1" applyBorder="1" applyAlignment="1">
      <alignment horizontal="left" vertical="center" wrapText="1" indent="1"/>
    </xf>
    <xf numFmtId="190" fontId="19" fillId="27" borderId="19" xfId="0" applyNumberFormat="1" applyFont="1" applyFill="1" applyBorder="1" applyAlignment="1">
      <alignment horizontal="center" vertical="center"/>
    </xf>
    <xf numFmtId="0" fontId="19" fillId="27" borderId="0" xfId="0" applyFont="1" applyFill="1" applyAlignment="1">
      <alignment/>
    </xf>
    <xf numFmtId="0" fontId="19" fillId="27" borderId="22" xfId="0" applyFont="1" applyFill="1" applyBorder="1" applyAlignment="1">
      <alignment vertical="center" wrapText="1"/>
    </xf>
    <xf numFmtId="186" fontId="19" fillId="27" borderId="19" xfId="0" applyNumberFormat="1" applyFont="1" applyFill="1" applyBorder="1" applyAlignment="1">
      <alignment horizontal="center" vertical="center"/>
    </xf>
    <xf numFmtId="0" fontId="27" fillId="27" borderId="22" xfId="0" applyFont="1" applyFill="1" applyBorder="1" applyAlignment="1">
      <alignment vertical="center" wrapText="1"/>
    </xf>
    <xf numFmtId="186" fontId="19" fillId="27" borderId="21" xfId="0" applyNumberFormat="1" applyFont="1" applyFill="1" applyBorder="1" applyAlignment="1">
      <alignment horizontal="center" vertical="center"/>
    </xf>
    <xf numFmtId="186" fontId="19" fillId="27" borderId="19" xfId="0" applyNumberFormat="1" applyFont="1" applyFill="1" applyBorder="1" applyAlignment="1">
      <alignment horizontal="center" vertical="center" wrapText="1"/>
    </xf>
    <xf numFmtId="0" fontId="19" fillId="27" borderId="22" xfId="0" applyFont="1" applyFill="1" applyBorder="1" applyAlignment="1">
      <alignment horizontal="left" vertical="center" wrapText="1"/>
    </xf>
    <xf numFmtId="0" fontId="19" fillId="27" borderId="22" xfId="0" applyFont="1" applyFill="1" applyBorder="1" applyAlignment="1">
      <alignment horizontal="justify" vertical="center"/>
    </xf>
    <xf numFmtId="202" fontId="19" fillId="27" borderId="19" xfId="0" applyNumberFormat="1" applyFont="1" applyFill="1" applyBorder="1" applyAlignment="1">
      <alignment horizontal="center" vertical="center" wrapText="1"/>
    </xf>
    <xf numFmtId="202" fontId="19" fillId="27" borderId="19" xfId="0" applyNumberFormat="1" applyFont="1" applyFill="1" applyBorder="1" applyAlignment="1">
      <alignment horizontal="center" vertical="center"/>
    </xf>
    <xf numFmtId="175" fontId="19" fillId="27" borderId="19" xfId="0" applyNumberFormat="1" applyFont="1" applyFill="1" applyBorder="1" applyAlignment="1">
      <alignment horizontal="center" vertical="center" wrapText="1"/>
    </xf>
    <xf numFmtId="175" fontId="19" fillId="27" borderId="19" xfId="0" applyNumberFormat="1" applyFont="1" applyFill="1" applyBorder="1" applyAlignment="1">
      <alignment horizontal="center" vertical="center"/>
    </xf>
    <xf numFmtId="175" fontId="29" fillId="27" borderId="19" xfId="0" applyNumberFormat="1" applyFont="1" applyFill="1" applyBorder="1" applyAlignment="1">
      <alignment/>
    </xf>
    <xf numFmtId="175" fontId="29" fillId="27" borderId="19" xfId="0" applyNumberFormat="1" applyFont="1" applyFill="1" applyBorder="1" applyAlignment="1">
      <alignment horizontal="center"/>
    </xf>
    <xf numFmtId="190" fontId="28" fillId="27" borderId="19" xfId="0" applyNumberFormat="1" applyFont="1" applyFill="1" applyBorder="1" applyAlignment="1">
      <alignment horizontal="center" vertical="center"/>
    </xf>
    <xf numFmtId="190" fontId="19" fillId="27" borderId="19" xfId="0" applyNumberFormat="1" applyFont="1" applyFill="1" applyBorder="1" applyAlignment="1">
      <alignment horizontal="right" vertical="center"/>
    </xf>
    <xf numFmtId="175" fontId="29" fillId="27" borderId="0" xfId="0" applyNumberFormat="1" applyFont="1" applyFill="1" applyBorder="1" applyAlignment="1">
      <alignment horizontal="justify" vertical="center"/>
    </xf>
    <xf numFmtId="175" fontId="29" fillId="27" borderId="0" xfId="0" applyNumberFormat="1" applyFont="1" applyFill="1" applyAlignment="1">
      <alignment/>
    </xf>
    <xf numFmtId="0" fontId="19" fillId="27" borderId="22" xfId="0" applyFont="1" applyFill="1" applyBorder="1" applyAlignment="1">
      <alignment wrapText="1"/>
    </xf>
    <xf numFmtId="184" fontId="19" fillId="27" borderId="19" xfId="0" applyNumberFormat="1" applyFont="1" applyFill="1" applyBorder="1" applyAlignment="1">
      <alignment horizontal="center" vertical="center"/>
    </xf>
    <xf numFmtId="175" fontId="34" fillId="27" borderId="19" xfId="0" applyNumberFormat="1" applyFont="1" applyFill="1" applyBorder="1" applyAlignment="1">
      <alignment horizontal="center"/>
    </xf>
    <xf numFmtId="190" fontId="19" fillId="27" borderId="0" xfId="0" applyNumberFormat="1" applyFont="1" applyFill="1" applyAlignment="1">
      <alignment/>
    </xf>
    <xf numFmtId="0" fontId="29" fillId="27" borderId="0" xfId="0" applyFont="1" applyFill="1" applyAlignment="1">
      <alignment/>
    </xf>
    <xf numFmtId="0" fontId="26" fillId="27" borderId="0" xfId="0" applyFont="1" applyFill="1" applyBorder="1" applyAlignment="1">
      <alignment horizontal="center" vertical="center" wrapText="1"/>
    </xf>
    <xf numFmtId="175" fontId="26" fillId="27" borderId="0" xfId="0" applyNumberFormat="1" applyFont="1" applyFill="1" applyBorder="1" applyAlignment="1">
      <alignment horizontal="center" vertical="center" wrapText="1"/>
    </xf>
    <xf numFmtId="190" fontId="26" fillId="27" borderId="0" xfId="0" applyNumberFormat="1" applyFont="1" applyFill="1" applyBorder="1" applyAlignment="1">
      <alignment horizontal="center" vertical="center" wrapText="1"/>
    </xf>
    <xf numFmtId="0" fontId="19" fillId="27" borderId="19" xfId="0" applyFont="1" applyFill="1" applyBorder="1" applyAlignment="1">
      <alignment vertical="center" wrapText="1"/>
    </xf>
    <xf numFmtId="190" fontId="34" fillId="27" borderId="19" xfId="0" applyNumberFormat="1" applyFont="1" applyFill="1" applyBorder="1" applyAlignment="1">
      <alignment horizontal="center" vertical="center"/>
    </xf>
    <xf numFmtId="175" fontId="19" fillId="0" borderId="0" xfId="0" applyNumberFormat="1" applyFont="1" applyFill="1" applyAlignment="1">
      <alignment/>
    </xf>
    <xf numFmtId="204" fontId="19" fillId="27" borderId="19" xfId="0" applyNumberFormat="1" applyFont="1" applyFill="1" applyBorder="1" applyAlignment="1">
      <alignment horizontal="center" vertical="center"/>
    </xf>
    <xf numFmtId="186" fontId="19" fillId="27" borderId="19" xfId="0" applyNumberFormat="1" applyFont="1" applyFill="1" applyBorder="1" applyAlignment="1">
      <alignment horizontal="center" vertical="center" readingOrder="1"/>
    </xf>
    <xf numFmtId="204" fontId="19" fillId="27" borderId="19" xfId="0" applyNumberFormat="1" applyFont="1" applyFill="1" applyBorder="1" applyAlignment="1">
      <alignment horizontal="center" vertical="center" readingOrder="1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wrapText="1"/>
    </xf>
    <xf numFmtId="1" fontId="19" fillId="0" borderId="0" xfId="0" applyNumberFormat="1" applyFont="1" applyFill="1" applyBorder="1" applyAlignment="1">
      <alignment horizontal="center" vertical="center"/>
    </xf>
    <xf numFmtId="190" fontId="19" fillId="24" borderId="0" xfId="0" applyNumberFormat="1" applyFont="1" applyFill="1" applyBorder="1" applyAlignment="1">
      <alignment horizontal="center" vertical="center"/>
    </xf>
    <xf numFmtId="175" fontId="19" fillId="0" borderId="0" xfId="0" applyNumberFormat="1" applyFont="1" applyFill="1" applyBorder="1" applyAlignment="1">
      <alignment horizontal="center" vertical="center"/>
    </xf>
    <xf numFmtId="175" fontId="19" fillId="27" borderId="0" xfId="0" applyNumberFormat="1" applyFont="1" applyFill="1" applyBorder="1" applyAlignment="1">
      <alignment horizontal="center" vertical="center"/>
    </xf>
    <xf numFmtId="0" fontId="19" fillId="27" borderId="19" xfId="0" applyFont="1" applyFill="1" applyBorder="1" applyAlignment="1">
      <alignment horizontal="left" vertical="center" wrapText="1" indent="1"/>
    </xf>
    <xf numFmtId="175" fontId="19" fillId="27" borderId="19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22" borderId="26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0" fontId="21" fillId="4" borderId="26" xfId="0" applyFont="1" applyFill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9" fillId="0" borderId="21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190" fontId="19" fillId="27" borderId="27" xfId="0" applyNumberFormat="1" applyFont="1" applyFill="1" applyBorder="1" applyAlignment="1">
      <alignment horizontal="center" vertical="center" wrapText="1"/>
    </xf>
    <xf numFmtId="190" fontId="19" fillId="27" borderId="20" xfId="0" applyNumberFormat="1" applyFont="1" applyFill="1" applyBorder="1" applyAlignment="1">
      <alignment horizontal="center" vertical="center" wrapText="1"/>
    </xf>
    <xf numFmtId="175" fontId="19" fillId="27" borderId="27" xfId="0" applyNumberFormat="1" applyFont="1" applyFill="1" applyBorder="1" applyAlignment="1">
      <alignment horizontal="center" vertical="center" wrapText="1"/>
    </xf>
    <xf numFmtId="175" fontId="19" fillId="27" borderId="20" xfId="0" applyNumberFormat="1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left" vertical="center" wrapText="1"/>
    </xf>
    <xf numFmtId="0" fontId="20" fillId="24" borderId="25" xfId="0" applyFont="1" applyFill="1" applyBorder="1" applyAlignment="1">
      <alignment horizontal="left" vertical="center" wrapText="1"/>
    </xf>
    <xf numFmtId="0" fontId="20" fillId="27" borderId="23" xfId="0" applyFont="1" applyFill="1" applyBorder="1" applyAlignment="1">
      <alignment horizontal="left" vertical="center" wrapText="1"/>
    </xf>
    <xf numFmtId="0" fontId="20" fillId="27" borderId="25" xfId="0" applyFont="1" applyFill="1" applyBorder="1" applyAlignment="1">
      <alignment horizontal="left" vertical="center" wrapText="1"/>
    </xf>
    <xf numFmtId="0" fontId="19" fillId="27" borderId="21" xfId="0" applyFont="1" applyFill="1" applyBorder="1" applyAlignment="1">
      <alignment horizontal="center" vertical="center" wrapText="1"/>
    </xf>
    <xf numFmtId="0" fontId="19" fillId="27" borderId="27" xfId="0" applyFont="1" applyFill="1" applyBorder="1" applyAlignment="1">
      <alignment horizontal="center" vertical="center" wrapText="1"/>
    </xf>
    <xf numFmtId="0" fontId="19" fillId="27" borderId="20" xfId="0" applyFont="1" applyFill="1" applyBorder="1" applyAlignment="1">
      <alignment horizontal="center" vertical="center" wrapText="1"/>
    </xf>
    <xf numFmtId="190" fontId="19" fillId="27" borderId="21" xfId="0" applyNumberFormat="1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left" wrapText="1"/>
    </xf>
    <xf numFmtId="0" fontId="20" fillId="0" borderId="25" xfId="0" applyFont="1" applyFill="1" applyBorder="1" applyAlignment="1">
      <alignment horizontal="left" wrapText="1"/>
    </xf>
    <xf numFmtId="0" fontId="19" fillId="27" borderId="21" xfId="0" applyFont="1" applyFill="1" applyBorder="1" applyAlignment="1">
      <alignment horizontal="center" vertical="center"/>
    </xf>
    <xf numFmtId="0" fontId="19" fillId="27" borderId="27" xfId="0" applyFont="1" applyFill="1" applyBorder="1" applyAlignment="1">
      <alignment horizontal="center" vertical="center"/>
    </xf>
    <xf numFmtId="0" fontId="19" fillId="27" borderId="20" xfId="0" applyFont="1" applyFill="1" applyBorder="1" applyAlignment="1">
      <alignment horizontal="center" vertical="center"/>
    </xf>
    <xf numFmtId="0" fontId="19" fillId="27" borderId="23" xfId="0" applyFont="1" applyFill="1" applyBorder="1" applyAlignment="1">
      <alignment horizontal="center" vertical="center" wrapText="1"/>
    </xf>
    <xf numFmtId="0" fontId="19" fillId="27" borderId="22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27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90"/>
  <sheetViews>
    <sheetView zoomScalePageLayoutView="0" workbookViewId="0" topLeftCell="A28">
      <selection activeCell="K89" sqref="K89"/>
    </sheetView>
  </sheetViews>
  <sheetFormatPr defaultColWidth="9.00390625" defaultRowHeight="12.75"/>
  <cols>
    <col min="1" max="1" width="19.875" style="0" customWidth="1"/>
    <col min="2" max="2" width="8.25390625" style="0" customWidth="1"/>
    <col min="4" max="5" width="8.625" style="0" customWidth="1"/>
    <col min="6" max="6" width="8.375" style="0" customWidth="1"/>
    <col min="7" max="7" width="7.75390625" style="0" customWidth="1"/>
    <col min="8" max="8" width="8.00390625" style="0" customWidth="1"/>
    <col min="10" max="11" width="8.00390625" style="0" customWidth="1"/>
    <col min="12" max="12" width="8.125" style="0" customWidth="1"/>
    <col min="13" max="13" width="8.00390625" style="0" customWidth="1"/>
  </cols>
  <sheetData>
    <row r="2" spans="1:10" ht="12.75">
      <c r="A2" s="180" t="s">
        <v>20</v>
      </c>
      <c r="B2" s="180"/>
      <c r="C2" s="180"/>
      <c r="D2" s="180"/>
      <c r="E2" s="180"/>
      <c r="F2" s="180"/>
      <c r="G2" s="180"/>
      <c r="H2" s="180"/>
      <c r="I2" s="180"/>
      <c r="J2" s="180"/>
    </row>
    <row r="4" spans="1:13" ht="12.75">
      <c r="A4" s="181"/>
      <c r="B4" s="182" t="s">
        <v>21</v>
      </c>
      <c r="C4" s="182"/>
      <c r="D4" s="182"/>
      <c r="E4" s="183" t="s">
        <v>22</v>
      </c>
      <c r="F4" s="183"/>
      <c r="G4" s="183"/>
      <c r="H4" s="179" t="s">
        <v>23</v>
      </c>
      <c r="I4" s="179"/>
      <c r="J4" s="179"/>
      <c r="K4" s="178"/>
      <c r="L4" s="178"/>
      <c r="M4" s="178"/>
    </row>
    <row r="5" spans="1:13" ht="76.5">
      <c r="A5" s="181"/>
      <c r="B5" s="2" t="s">
        <v>24</v>
      </c>
      <c r="C5" s="3" t="s">
        <v>25</v>
      </c>
      <c r="D5" s="4" t="s">
        <v>26</v>
      </c>
      <c r="E5" s="5" t="s">
        <v>24</v>
      </c>
      <c r="F5" s="6" t="s">
        <v>25</v>
      </c>
      <c r="G5" s="7" t="s">
        <v>26</v>
      </c>
      <c r="H5" s="8" t="s">
        <v>24</v>
      </c>
      <c r="I5" s="9" t="s">
        <v>25</v>
      </c>
      <c r="J5" s="10" t="s">
        <v>26</v>
      </c>
      <c r="K5" s="11"/>
      <c r="L5" s="11"/>
      <c r="M5" s="11"/>
    </row>
    <row r="6" spans="1:13" ht="12.75">
      <c r="A6" s="12" t="s">
        <v>1</v>
      </c>
      <c r="B6" s="13">
        <v>725</v>
      </c>
      <c r="C6" s="14">
        <v>1663</v>
      </c>
      <c r="D6" s="15">
        <f aca="true" t="shared" si="0" ref="D6:D14">B6/C6*1000</f>
        <v>435.9591100420926</v>
      </c>
      <c r="E6" s="16">
        <v>805</v>
      </c>
      <c r="F6" s="17">
        <v>1705</v>
      </c>
      <c r="G6" s="18">
        <f aca="true" t="shared" si="1" ref="G6:G14">E6/F6*1000</f>
        <v>472.14076246334315</v>
      </c>
      <c r="H6" s="19">
        <v>905</v>
      </c>
      <c r="I6" s="20">
        <v>1876</v>
      </c>
      <c r="J6" s="21">
        <f aca="true" t="shared" si="2" ref="J6:J14">H6/I6*1000</f>
        <v>482.409381663113</v>
      </c>
      <c r="K6" s="22"/>
      <c r="L6" s="22"/>
      <c r="M6" s="23"/>
    </row>
    <row r="7" spans="1:13" ht="12.75">
      <c r="A7" s="12" t="s">
        <v>2</v>
      </c>
      <c r="B7" s="13">
        <v>174</v>
      </c>
      <c r="C7" s="14">
        <v>328</v>
      </c>
      <c r="D7" s="15">
        <f t="shared" si="0"/>
        <v>530.4878048780488</v>
      </c>
      <c r="E7" s="16">
        <v>174</v>
      </c>
      <c r="F7" s="17">
        <v>318</v>
      </c>
      <c r="G7" s="18">
        <f t="shared" si="1"/>
        <v>547.1698113207547</v>
      </c>
      <c r="H7" s="19">
        <v>184</v>
      </c>
      <c r="I7" s="20">
        <v>350</v>
      </c>
      <c r="J7" s="21">
        <f t="shared" si="2"/>
        <v>525.7142857142857</v>
      </c>
      <c r="K7" s="22"/>
      <c r="L7" s="22"/>
      <c r="M7" s="23"/>
    </row>
    <row r="8" spans="1:13" ht="12.75">
      <c r="A8" s="12" t="s">
        <v>5</v>
      </c>
      <c r="B8" s="13">
        <v>119</v>
      </c>
      <c r="C8" s="14">
        <v>130</v>
      </c>
      <c r="D8" s="15">
        <f t="shared" si="0"/>
        <v>915.3846153846154</v>
      </c>
      <c r="E8" s="16">
        <v>117</v>
      </c>
      <c r="F8" s="17">
        <v>122</v>
      </c>
      <c r="G8" s="18">
        <f t="shared" si="1"/>
        <v>959.0163934426229</v>
      </c>
      <c r="H8" s="19">
        <v>127</v>
      </c>
      <c r="I8" s="20">
        <v>135</v>
      </c>
      <c r="J8" s="21">
        <f t="shared" si="2"/>
        <v>940.7407407407408</v>
      </c>
      <c r="K8" s="22"/>
      <c r="L8" s="22"/>
      <c r="M8" s="23"/>
    </row>
    <row r="9" spans="1:13" ht="12.75">
      <c r="A9" s="12" t="s">
        <v>6</v>
      </c>
      <c r="B9" s="13">
        <v>55</v>
      </c>
      <c r="C9" s="14">
        <v>98</v>
      </c>
      <c r="D9" s="15">
        <f t="shared" si="0"/>
        <v>561.2244897959183</v>
      </c>
      <c r="E9" s="16">
        <v>55</v>
      </c>
      <c r="F9" s="17">
        <v>89</v>
      </c>
      <c r="G9" s="18">
        <f t="shared" si="1"/>
        <v>617.9775280898876</v>
      </c>
      <c r="H9" s="19">
        <v>65</v>
      </c>
      <c r="I9" s="20">
        <v>101</v>
      </c>
      <c r="J9" s="21">
        <f t="shared" si="2"/>
        <v>643.5643564356436</v>
      </c>
      <c r="K9" s="22"/>
      <c r="L9" s="22"/>
      <c r="M9" s="23"/>
    </row>
    <row r="10" spans="1:13" ht="12.75">
      <c r="A10" s="12" t="s">
        <v>27</v>
      </c>
      <c r="B10" s="13">
        <v>140</v>
      </c>
      <c r="C10" s="14">
        <v>83</v>
      </c>
      <c r="D10" s="15">
        <f t="shared" si="0"/>
        <v>1686.7469879518073</v>
      </c>
      <c r="E10" s="16">
        <v>140</v>
      </c>
      <c r="F10" s="17">
        <v>92</v>
      </c>
      <c r="G10" s="18">
        <f t="shared" si="1"/>
        <v>1521.7391304347827</v>
      </c>
      <c r="H10" s="19">
        <v>150</v>
      </c>
      <c r="I10" s="20">
        <v>102</v>
      </c>
      <c r="J10" s="21">
        <f t="shared" si="2"/>
        <v>1470.5882352941178</v>
      </c>
      <c r="K10" s="22"/>
      <c r="L10" s="22"/>
      <c r="M10" s="23"/>
    </row>
    <row r="11" spans="1:13" ht="12.75">
      <c r="A11" s="12" t="s">
        <v>3</v>
      </c>
      <c r="B11" s="13">
        <v>115</v>
      </c>
      <c r="C11" s="14">
        <v>166</v>
      </c>
      <c r="D11" s="15">
        <f t="shared" si="0"/>
        <v>692.7710843373494</v>
      </c>
      <c r="E11" s="16">
        <v>115</v>
      </c>
      <c r="F11" s="17">
        <v>152</v>
      </c>
      <c r="G11" s="18">
        <f t="shared" si="1"/>
        <v>756.578947368421</v>
      </c>
      <c r="H11" s="19">
        <v>125</v>
      </c>
      <c r="I11" s="20">
        <v>168</v>
      </c>
      <c r="J11" s="21">
        <f t="shared" si="2"/>
        <v>744.047619047619</v>
      </c>
      <c r="K11" s="22"/>
      <c r="L11" s="22"/>
      <c r="M11" s="23"/>
    </row>
    <row r="12" spans="1:13" ht="12.75">
      <c r="A12" s="12" t="s">
        <v>28</v>
      </c>
      <c r="B12" s="13">
        <v>110</v>
      </c>
      <c r="C12" s="14">
        <v>186</v>
      </c>
      <c r="D12" s="15">
        <f t="shared" si="0"/>
        <v>591.3978494623656</v>
      </c>
      <c r="E12" s="16">
        <v>110</v>
      </c>
      <c r="F12" s="17">
        <v>179</v>
      </c>
      <c r="G12" s="18">
        <f t="shared" si="1"/>
        <v>614.5251396648044</v>
      </c>
      <c r="H12" s="19">
        <v>122</v>
      </c>
      <c r="I12" s="20">
        <v>197</v>
      </c>
      <c r="J12" s="21">
        <f t="shared" si="2"/>
        <v>619.2893401015228</v>
      </c>
      <c r="K12" s="22"/>
      <c r="L12" s="22"/>
      <c r="M12" s="23"/>
    </row>
    <row r="13" spans="1:13" ht="12.75">
      <c r="A13" s="12" t="s">
        <v>4</v>
      </c>
      <c r="B13" s="24">
        <v>117</v>
      </c>
      <c r="C13" s="25">
        <v>167</v>
      </c>
      <c r="D13" s="26">
        <f t="shared" si="0"/>
        <v>700.5988023952095</v>
      </c>
      <c r="E13" s="27">
        <v>115</v>
      </c>
      <c r="F13" s="28">
        <v>173</v>
      </c>
      <c r="G13" s="29">
        <f t="shared" si="1"/>
        <v>664.7398843930636</v>
      </c>
      <c r="H13" s="30">
        <v>125</v>
      </c>
      <c r="I13" s="31">
        <v>190</v>
      </c>
      <c r="J13" s="32">
        <f t="shared" si="2"/>
        <v>657.8947368421053</v>
      </c>
      <c r="K13" s="22"/>
      <c r="L13" s="22"/>
      <c r="M13" s="23"/>
    </row>
    <row r="14" spans="2:13" ht="12.75">
      <c r="B14" s="33">
        <f>SUM(B6:B13)</f>
        <v>1555</v>
      </c>
      <c r="C14" s="33">
        <f>SUM(C6:C13)</f>
        <v>2821</v>
      </c>
      <c r="D14" s="34">
        <f t="shared" si="0"/>
        <v>551.2229705778093</v>
      </c>
      <c r="E14" s="33">
        <f>SUM(E6:E13)</f>
        <v>1631</v>
      </c>
      <c r="F14" s="33">
        <f>SUM(F6:F13)</f>
        <v>2830</v>
      </c>
      <c r="G14" s="35">
        <f t="shared" si="1"/>
        <v>576.3250883392226</v>
      </c>
      <c r="H14" s="33">
        <f>SUM(H6:H13)</f>
        <v>1803</v>
      </c>
      <c r="I14" s="33">
        <f>SUM(I6:I13)</f>
        <v>3119</v>
      </c>
      <c r="J14" s="35">
        <f t="shared" si="2"/>
        <v>578.069894196858</v>
      </c>
      <c r="K14" s="36"/>
      <c r="L14" s="36"/>
      <c r="M14" s="36"/>
    </row>
    <row r="19" spans="1:10" ht="12.75">
      <c r="A19" s="180" t="s">
        <v>29</v>
      </c>
      <c r="B19" s="180"/>
      <c r="C19" s="180"/>
      <c r="D19" s="180"/>
      <c r="E19" s="180"/>
      <c r="F19" s="180"/>
      <c r="G19" s="180"/>
      <c r="H19" s="180"/>
      <c r="I19" s="180"/>
      <c r="J19" s="180"/>
    </row>
    <row r="21" spans="1:10" ht="12.75">
      <c r="A21" s="181"/>
      <c r="B21" s="182" t="s">
        <v>30</v>
      </c>
      <c r="C21" s="182"/>
      <c r="D21" s="182"/>
      <c r="E21" s="183" t="s">
        <v>31</v>
      </c>
      <c r="F21" s="183"/>
      <c r="G21" s="183"/>
      <c r="H21" s="179" t="s">
        <v>32</v>
      </c>
      <c r="I21" s="179"/>
      <c r="J21" s="179"/>
    </row>
    <row r="22" spans="1:10" ht="76.5">
      <c r="A22" s="181"/>
      <c r="B22" s="2" t="s">
        <v>24</v>
      </c>
      <c r="C22" s="3" t="s">
        <v>25</v>
      </c>
      <c r="D22" s="4" t="s">
        <v>26</v>
      </c>
      <c r="E22" s="5" t="s">
        <v>24</v>
      </c>
      <c r="F22" s="6" t="s">
        <v>25</v>
      </c>
      <c r="G22" s="7" t="s">
        <v>26</v>
      </c>
      <c r="H22" s="8" t="s">
        <v>24</v>
      </c>
      <c r="I22" s="9" t="s">
        <v>25</v>
      </c>
      <c r="J22" s="10" t="s">
        <v>26</v>
      </c>
    </row>
    <row r="23" spans="1:10" ht="12.75">
      <c r="A23" s="12" t="s">
        <v>1</v>
      </c>
      <c r="B23" s="13">
        <v>990</v>
      </c>
      <c r="C23" s="14">
        <v>1490</v>
      </c>
      <c r="D23" s="15">
        <f aca="true" t="shared" si="3" ref="D23:D31">B23/C23*1000</f>
        <v>664.4295302013423</v>
      </c>
      <c r="E23" s="16">
        <v>990</v>
      </c>
      <c r="F23" s="17">
        <v>1535</v>
      </c>
      <c r="G23" s="18">
        <f aca="true" t="shared" si="4" ref="G23:G31">E23/F23*1000</f>
        <v>644.9511400651465</v>
      </c>
      <c r="H23" s="19">
        <v>1100</v>
      </c>
      <c r="I23" s="20">
        <v>1500</v>
      </c>
      <c r="J23" s="21">
        <f aca="true" t="shared" si="5" ref="J23:J31">H23/I23*1000</f>
        <v>733.3333333333333</v>
      </c>
    </row>
    <row r="24" spans="1:10" ht="12.75">
      <c r="A24" s="12" t="s">
        <v>2</v>
      </c>
      <c r="B24" s="13">
        <v>175</v>
      </c>
      <c r="C24" s="14">
        <v>250</v>
      </c>
      <c r="D24" s="15">
        <f t="shared" si="3"/>
        <v>700</v>
      </c>
      <c r="E24" s="16">
        <v>175</v>
      </c>
      <c r="F24" s="17">
        <v>269</v>
      </c>
      <c r="G24" s="18">
        <f t="shared" si="4"/>
        <v>650.5576208178438</v>
      </c>
      <c r="H24" s="19">
        <v>175</v>
      </c>
      <c r="I24" s="20">
        <v>270</v>
      </c>
      <c r="J24" s="21">
        <f t="shared" si="5"/>
        <v>648.1481481481482</v>
      </c>
    </row>
    <row r="25" spans="1:10" ht="12.75">
      <c r="A25" s="12" t="s">
        <v>5</v>
      </c>
      <c r="B25" s="13">
        <v>119</v>
      </c>
      <c r="C25" s="14">
        <v>110</v>
      </c>
      <c r="D25" s="15">
        <f t="shared" si="3"/>
        <v>1081.8181818181818</v>
      </c>
      <c r="E25" s="16">
        <v>119</v>
      </c>
      <c r="F25" s="17">
        <v>119</v>
      </c>
      <c r="G25" s="18">
        <f t="shared" si="4"/>
        <v>1000</v>
      </c>
      <c r="H25" s="19">
        <v>119</v>
      </c>
      <c r="I25" s="20">
        <v>110</v>
      </c>
      <c r="J25" s="21">
        <f t="shared" si="5"/>
        <v>1081.8181818181818</v>
      </c>
    </row>
    <row r="26" spans="1:10" ht="12.75">
      <c r="A26" s="12" t="s">
        <v>6</v>
      </c>
      <c r="B26" s="13">
        <v>55</v>
      </c>
      <c r="C26" s="14">
        <v>80</v>
      </c>
      <c r="D26" s="15">
        <f t="shared" si="3"/>
        <v>687.5</v>
      </c>
      <c r="E26" s="16">
        <v>55</v>
      </c>
      <c r="F26" s="17">
        <v>83</v>
      </c>
      <c r="G26" s="18">
        <f t="shared" si="4"/>
        <v>662.6506024096386</v>
      </c>
      <c r="H26" s="19">
        <v>55</v>
      </c>
      <c r="I26" s="20">
        <v>80</v>
      </c>
      <c r="J26" s="21">
        <f t="shared" si="5"/>
        <v>687.5</v>
      </c>
    </row>
    <row r="27" spans="1:10" ht="12.75">
      <c r="A27" s="12" t="s">
        <v>27</v>
      </c>
      <c r="B27" s="13">
        <v>140</v>
      </c>
      <c r="C27" s="14">
        <v>85</v>
      </c>
      <c r="D27" s="15">
        <f t="shared" si="3"/>
        <v>1647.0588235294117</v>
      </c>
      <c r="E27" s="16">
        <v>140</v>
      </c>
      <c r="F27" s="17">
        <v>86</v>
      </c>
      <c r="G27" s="18">
        <f t="shared" si="4"/>
        <v>1627.906976744186</v>
      </c>
      <c r="H27" s="19">
        <v>140</v>
      </c>
      <c r="I27" s="20">
        <v>85</v>
      </c>
      <c r="J27" s="21">
        <f t="shared" si="5"/>
        <v>1647.0588235294117</v>
      </c>
    </row>
    <row r="28" spans="1:10" ht="12.75">
      <c r="A28" s="12" t="s">
        <v>3</v>
      </c>
      <c r="B28" s="13">
        <v>25</v>
      </c>
      <c r="C28" s="14">
        <v>160</v>
      </c>
      <c r="D28" s="15">
        <f t="shared" si="3"/>
        <v>156.25</v>
      </c>
      <c r="E28" s="16">
        <v>25</v>
      </c>
      <c r="F28" s="17">
        <v>143</v>
      </c>
      <c r="G28" s="18">
        <f t="shared" si="4"/>
        <v>174.82517482517483</v>
      </c>
      <c r="H28" s="19">
        <v>25</v>
      </c>
      <c r="I28" s="20">
        <v>140</v>
      </c>
      <c r="J28" s="21">
        <f t="shared" si="5"/>
        <v>178.57142857142858</v>
      </c>
    </row>
    <row r="29" spans="1:10" ht="12.75">
      <c r="A29" s="12" t="s">
        <v>28</v>
      </c>
      <c r="B29" s="13">
        <v>110</v>
      </c>
      <c r="C29" s="14">
        <v>160</v>
      </c>
      <c r="D29" s="15">
        <f t="shared" si="3"/>
        <v>687.5</v>
      </c>
      <c r="E29" s="16">
        <v>110</v>
      </c>
      <c r="F29" s="17">
        <v>160</v>
      </c>
      <c r="G29" s="18">
        <f t="shared" si="4"/>
        <v>687.5</v>
      </c>
      <c r="H29" s="19">
        <v>110</v>
      </c>
      <c r="I29" s="20">
        <v>150</v>
      </c>
      <c r="J29" s="21">
        <f t="shared" si="5"/>
        <v>733.3333333333333</v>
      </c>
    </row>
    <row r="30" spans="1:10" ht="12.75">
      <c r="A30" s="12" t="s">
        <v>4</v>
      </c>
      <c r="B30" s="24">
        <v>117</v>
      </c>
      <c r="C30" s="25">
        <v>150</v>
      </c>
      <c r="D30" s="26">
        <f t="shared" si="3"/>
        <v>780</v>
      </c>
      <c r="E30" s="27">
        <v>117</v>
      </c>
      <c r="F30" s="28">
        <v>150</v>
      </c>
      <c r="G30" s="29">
        <f t="shared" si="4"/>
        <v>780</v>
      </c>
      <c r="H30" s="30">
        <v>117</v>
      </c>
      <c r="I30" s="31">
        <v>150</v>
      </c>
      <c r="J30" s="32">
        <f t="shared" si="5"/>
        <v>780</v>
      </c>
    </row>
    <row r="31" spans="2:10" ht="12.75">
      <c r="B31" s="33">
        <f>SUM(B23:B30)</f>
        <v>1731</v>
      </c>
      <c r="C31" s="33">
        <f>SUM(C23:C30)</f>
        <v>2485</v>
      </c>
      <c r="D31" s="34">
        <f t="shared" si="3"/>
        <v>696.5794768611671</v>
      </c>
      <c r="E31" s="33">
        <f>SUM(E23:E30)</f>
        <v>1731</v>
      </c>
      <c r="F31" s="33">
        <f>SUM(F23:F30)</f>
        <v>2545</v>
      </c>
      <c r="G31" s="35">
        <f t="shared" si="4"/>
        <v>680.1571709233791</v>
      </c>
      <c r="H31" s="33">
        <f>SUM(H23:H30)</f>
        <v>1841</v>
      </c>
      <c r="I31" s="33">
        <f>SUM(I23:I30)</f>
        <v>2485</v>
      </c>
      <c r="J31" s="35">
        <f t="shared" si="5"/>
        <v>740.8450704225352</v>
      </c>
    </row>
    <row r="32" ht="12.75">
      <c r="A32" t="s">
        <v>33</v>
      </c>
    </row>
    <row r="34" spans="1:10" ht="12.75">
      <c r="A34" s="181"/>
      <c r="B34" s="182" t="s">
        <v>30</v>
      </c>
      <c r="C34" s="182"/>
      <c r="D34" s="182"/>
      <c r="E34" s="183" t="s">
        <v>31</v>
      </c>
      <c r="F34" s="183"/>
      <c r="G34" s="183"/>
      <c r="H34" s="179" t="s">
        <v>32</v>
      </c>
      <c r="I34" s="179"/>
      <c r="J34" s="179"/>
    </row>
    <row r="35" spans="1:10" ht="76.5">
      <c r="A35" s="181"/>
      <c r="B35" s="2" t="s">
        <v>24</v>
      </c>
      <c r="C35" s="3" t="s">
        <v>25</v>
      </c>
      <c r="D35" s="4" t="s">
        <v>26</v>
      </c>
      <c r="E35" s="5" t="s">
        <v>24</v>
      </c>
      <c r="F35" s="6" t="s">
        <v>25</v>
      </c>
      <c r="G35" s="7" t="s">
        <v>26</v>
      </c>
      <c r="H35" s="8" t="s">
        <v>24</v>
      </c>
      <c r="I35" s="9" t="s">
        <v>25</v>
      </c>
      <c r="J35" s="10" t="s">
        <v>26</v>
      </c>
    </row>
    <row r="36" spans="1:10" ht="12.75">
      <c r="A36" s="12" t="s">
        <v>1</v>
      </c>
      <c r="B36" s="13">
        <v>990</v>
      </c>
      <c r="C36" s="14">
        <v>1883</v>
      </c>
      <c r="D36" s="15">
        <f aca="true" t="shared" si="6" ref="D36:D44">B36/C36*1000</f>
        <v>525.7567711099309</v>
      </c>
      <c r="E36" s="16">
        <v>990</v>
      </c>
      <c r="F36" s="17">
        <v>1950</v>
      </c>
      <c r="G36" s="18">
        <f aca="true" t="shared" si="7" ref="G36:G44">E36/F36*1000</f>
        <v>507.6923076923077</v>
      </c>
      <c r="H36" s="19">
        <v>1100</v>
      </c>
      <c r="I36" s="20">
        <v>2035</v>
      </c>
      <c r="J36" s="21">
        <f aca="true" t="shared" si="8" ref="J36:J44">H36/I36*1000</f>
        <v>540.5405405405405</v>
      </c>
    </row>
    <row r="37" spans="1:10" ht="12.75">
      <c r="A37" s="12" t="s">
        <v>2</v>
      </c>
      <c r="B37" s="13">
        <v>175</v>
      </c>
      <c r="C37" s="14">
        <v>318</v>
      </c>
      <c r="D37" s="15">
        <f t="shared" si="6"/>
        <v>550.3144654088051</v>
      </c>
      <c r="E37" s="16">
        <v>175</v>
      </c>
      <c r="F37" s="17">
        <v>375</v>
      </c>
      <c r="G37" s="18">
        <f t="shared" si="7"/>
        <v>466.6666666666667</v>
      </c>
      <c r="H37" s="19">
        <v>175</v>
      </c>
      <c r="I37" s="20">
        <v>390</v>
      </c>
      <c r="J37" s="21">
        <f t="shared" si="8"/>
        <v>448.71794871794873</v>
      </c>
    </row>
    <row r="38" spans="1:10" ht="12.75">
      <c r="A38" s="12" t="s">
        <v>5</v>
      </c>
      <c r="B38" s="13">
        <v>119</v>
      </c>
      <c r="C38" s="14">
        <v>122</v>
      </c>
      <c r="D38" s="15">
        <f t="shared" si="6"/>
        <v>975.4098360655737</v>
      </c>
      <c r="E38" s="16">
        <v>119</v>
      </c>
      <c r="F38" s="17">
        <v>142</v>
      </c>
      <c r="G38" s="18">
        <f t="shared" si="7"/>
        <v>838.0281690140845</v>
      </c>
      <c r="H38" s="19">
        <v>119</v>
      </c>
      <c r="I38" s="20">
        <v>155</v>
      </c>
      <c r="J38" s="21">
        <f t="shared" si="8"/>
        <v>767.741935483871</v>
      </c>
    </row>
    <row r="39" spans="1:10" ht="12.75">
      <c r="A39" s="12" t="s">
        <v>6</v>
      </c>
      <c r="B39" s="13">
        <v>55</v>
      </c>
      <c r="C39" s="14">
        <v>80</v>
      </c>
      <c r="D39" s="15">
        <f t="shared" si="6"/>
        <v>687.5</v>
      </c>
      <c r="E39" s="16">
        <v>55</v>
      </c>
      <c r="F39" s="17">
        <v>110</v>
      </c>
      <c r="G39" s="18">
        <f t="shared" si="7"/>
        <v>500</v>
      </c>
      <c r="H39" s="19">
        <v>55</v>
      </c>
      <c r="I39" s="20">
        <v>120</v>
      </c>
      <c r="J39" s="21">
        <f t="shared" si="8"/>
        <v>458.3333333333333</v>
      </c>
    </row>
    <row r="40" spans="1:10" ht="12.75">
      <c r="A40" s="12" t="s">
        <v>27</v>
      </c>
      <c r="B40" s="13">
        <v>140</v>
      </c>
      <c r="C40" s="14">
        <v>92</v>
      </c>
      <c r="D40" s="15">
        <f t="shared" si="6"/>
        <v>1521.7391304347827</v>
      </c>
      <c r="E40" s="16">
        <v>140</v>
      </c>
      <c r="F40" s="17">
        <v>110</v>
      </c>
      <c r="G40" s="18">
        <f t="shared" si="7"/>
        <v>1272.7272727272727</v>
      </c>
      <c r="H40" s="19">
        <v>140</v>
      </c>
      <c r="I40" s="20">
        <v>135</v>
      </c>
      <c r="J40" s="21">
        <f t="shared" si="8"/>
        <v>1037.037037037037</v>
      </c>
    </row>
    <row r="41" spans="1:10" ht="12.75">
      <c r="A41" s="12" t="s">
        <v>3</v>
      </c>
      <c r="B41" s="13">
        <v>25</v>
      </c>
      <c r="C41" s="14">
        <v>160</v>
      </c>
      <c r="D41" s="15">
        <f t="shared" si="6"/>
        <v>156.25</v>
      </c>
      <c r="E41" s="16">
        <v>25</v>
      </c>
      <c r="F41" s="17">
        <v>173</v>
      </c>
      <c r="G41" s="18">
        <f t="shared" si="7"/>
        <v>144.50867052023122</v>
      </c>
      <c r="H41" s="19">
        <v>25</v>
      </c>
      <c r="I41" s="20">
        <v>185</v>
      </c>
      <c r="J41" s="21">
        <f t="shared" si="8"/>
        <v>135.13513513513513</v>
      </c>
    </row>
    <row r="42" spans="1:10" ht="12.75">
      <c r="A42" s="12" t="s">
        <v>28</v>
      </c>
      <c r="B42" s="13">
        <v>110</v>
      </c>
      <c r="C42" s="14">
        <v>179</v>
      </c>
      <c r="D42" s="15">
        <f t="shared" si="6"/>
        <v>614.5251396648044</v>
      </c>
      <c r="E42" s="16">
        <v>110</v>
      </c>
      <c r="F42" s="17">
        <v>210</v>
      </c>
      <c r="G42" s="18">
        <f t="shared" si="7"/>
        <v>523.8095238095239</v>
      </c>
      <c r="H42" s="19">
        <v>110</v>
      </c>
      <c r="I42" s="20">
        <v>230</v>
      </c>
      <c r="J42" s="21">
        <f t="shared" si="8"/>
        <v>478.26086956521743</v>
      </c>
    </row>
    <row r="43" spans="1:10" ht="12.75">
      <c r="A43" s="12" t="s">
        <v>4</v>
      </c>
      <c r="B43" s="24">
        <v>117</v>
      </c>
      <c r="C43" s="25">
        <v>173</v>
      </c>
      <c r="D43" s="26">
        <f t="shared" si="6"/>
        <v>676.3005780346821</v>
      </c>
      <c r="E43" s="27">
        <v>117</v>
      </c>
      <c r="F43" s="28">
        <v>220</v>
      </c>
      <c r="G43" s="29">
        <f t="shared" si="7"/>
        <v>531.8181818181819</v>
      </c>
      <c r="H43" s="30">
        <v>117</v>
      </c>
      <c r="I43" s="31">
        <v>250</v>
      </c>
      <c r="J43" s="32">
        <f t="shared" si="8"/>
        <v>468</v>
      </c>
    </row>
    <row r="44" spans="2:10" ht="12.75">
      <c r="B44" s="33">
        <f>SUM(B36:B43)</f>
        <v>1731</v>
      </c>
      <c r="C44" s="33">
        <f>SUM(C36:C43)</f>
        <v>3007</v>
      </c>
      <c r="D44" s="34">
        <f t="shared" si="6"/>
        <v>575.6568007981376</v>
      </c>
      <c r="E44" s="33">
        <f>SUM(E36:E43)</f>
        <v>1731</v>
      </c>
      <c r="F44" s="33">
        <f>SUM(F36:F43)</f>
        <v>3290</v>
      </c>
      <c r="G44" s="37">
        <f t="shared" si="7"/>
        <v>526.1398176291793</v>
      </c>
      <c r="H44" s="33">
        <f>SUM(H36:H43)</f>
        <v>1841</v>
      </c>
      <c r="I44" s="33">
        <f>SUM(I36:I43)</f>
        <v>3500</v>
      </c>
      <c r="J44" s="35">
        <f t="shared" si="8"/>
        <v>526</v>
      </c>
    </row>
    <row r="45" ht="12.75">
      <c r="A45" t="s">
        <v>34</v>
      </c>
    </row>
    <row r="46" spans="4:10" ht="12.75">
      <c r="D46" s="38">
        <f>D36+D37+D38+D39+D40+D41+D42+D43</f>
        <v>5707.7959207185795</v>
      </c>
      <c r="E46" s="38"/>
      <c r="F46" s="38"/>
      <c r="G46" s="38">
        <f>G36+G37+G38+G39+G40+G41+G42+G43</f>
        <v>4785.250792248268</v>
      </c>
      <c r="H46" s="38"/>
      <c r="I46" s="38"/>
      <c r="J46" s="38">
        <f>J36+J37+J38+J39+J40+J41+J42+J43</f>
        <v>4333.766799813084</v>
      </c>
    </row>
    <row r="49" ht="12.75">
      <c r="D49" s="39" t="s">
        <v>35</v>
      </c>
    </row>
    <row r="51" spans="1:16" ht="12.75">
      <c r="A51" s="181"/>
      <c r="B51" s="184" t="s">
        <v>36</v>
      </c>
      <c r="C51" s="184"/>
      <c r="D51" s="184"/>
      <c r="E51" s="183" t="s">
        <v>37</v>
      </c>
      <c r="F51" s="183"/>
      <c r="G51" s="183"/>
      <c r="H51" s="184" t="s">
        <v>38</v>
      </c>
      <c r="I51" s="184"/>
      <c r="J51" s="184"/>
      <c r="K51" s="184" t="s">
        <v>39</v>
      </c>
      <c r="L51" s="184"/>
      <c r="M51" s="184"/>
      <c r="N51" s="184" t="s">
        <v>40</v>
      </c>
      <c r="O51" s="184"/>
      <c r="P51" s="184"/>
    </row>
    <row r="52" spans="1:16" ht="76.5">
      <c r="A52" s="181"/>
      <c r="B52" s="40" t="s">
        <v>24</v>
      </c>
      <c r="C52" s="41" t="s">
        <v>25</v>
      </c>
      <c r="D52" s="42" t="s">
        <v>26</v>
      </c>
      <c r="E52" s="5" t="s">
        <v>24</v>
      </c>
      <c r="F52" s="6" t="s">
        <v>25</v>
      </c>
      <c r="G52" s="7" t="s">
        <v>26</v>
      </c>
      <c r="H52" s="40" t="s">
        <v>24</v>
      </c>
      <c r="I52" s="41" t="s">
        <v>25</v>
      </c>
      <c r="J52" s="42" t="s">
        <v>26</v>
      </c>
      <c r="K52" s="40" t="s">
        <v>24</v>
      </c>
      <c r="L52" s="41" t="s">
        <v>25</v>
      </c>
      <c r="M52" s="42" t="s">
        <v>26</v>
      </c>
      <c r="N52" s="40" t="s">
        <v>24</v>
      </c>
      <c r="O52" s="41" t="s">
        <v>25</v>
      </c>
      <c r="P52" s="42" t="s">
        <v>26</v>
      </c>
    </row>
    <row r="53" spans="1:16" ht="12.75">
      <c r="A53" s="12" t="s">
        <v>1</v>
      </c>
      <c r="B53" s="43">
        <v>1130</v>
      </c>
      <c r="C53" s="44">
        <v>1942</v>
      </c>
      <c r="D53" s="45">
        <f aca="true" t="shared" si="9" ref="D53:D61">B53/C53*1000</f>
        <v>581.8743563336766</v>
      </c>
      <c r="E53" s="16">
        <v>1130</v>
      </c>
      <c r="F53" s="17">
        <v>1906</v>
      </c>
      <c r="G53" s="18">
        <f aca="true" t="shared" si="10" ref="G53:G61">E53/F53*1000</f>
        <v>592.8646379853095</v>
      </c>
      <c r="H53" s="43">
        <v>1130</v>
      </c>
      <c r="I53" s="44">
        <v>1916</v>
      </c>
      <c r="J53" s="45">
        <f aca="true" t="shared" si="11" ref="J53:J61">H53/I53*1000</f>
        <v>589.7703549060542</v>
      </c>
      <c r="K53" s="43">
        <v>1140</v>
      </c>
      <c r="L53" s="44">
        <v>1919</v>
      </c>
      <c r="M53" s="45">
        <f aca="true" t="shared" si="12" ref="M53:M61">K53/L53*1000</f>
        <v>594.059405940594</v>
      </c>
      <c r="N53" s="43">
        <v>1150</v>
      </c>
      <c r="O53" s="44">
        <v>1935</v>
      </c>
      <c r="P53" s="45">
        <f aca="true" t="shared" si="13" ref="P53:P61">N53/O53*1000</f>
        <v>594.3152454780361</v>
      </c>
    </row>
    <row r="54" spans="1:16" ht="12.75">
      <c r="A54" s="12" t="s">
        <v>2</v>
      </c>
      <c r="B54" s="43">
        <v>169</v>
      </c>
      <c r="C54" s="44">
        <v>377</v>
      </c>
      <c r="D54" s="45">
        <f t="shared" si="9"/>
        <v>448.2758620689655</v>
      </c>
      <c r="E54" s="16">
        <v>169</v>
      </c>
      <c r="F54" s="17">
        <v>370</v>
      </c>
      <c r="G54" s="18">
        <f t="shared" si="10"/>
        <v>456.7567567567568</v>
      </c>
      <c r="H54" s="43">
        <v>169</v>
      </c>
      <c r="I54" s="44">
        <v>372</v>
      </c>
      <c r="J54" s="45">
        <f t="shared" si="11"/>
        <v>454.3010752688172</v>
      </c>
      <c r="K54" s="43">
        <v>179</v>
      </c>
      <c r="L54" s="44">
        <v>374</v>
      </c>
      <c r="M54" s="45">
        <f t="shared" si="12"/>
        <v>478.6096256684492</v>
      </c>
      <c r="N54" s="43">
        <v>184</v>
      </c>
      <c r="O54" s="44">
        <v>378</v>
      </c>
      <c r="P54" s="45">
        <f t="shared" si="13"/>
        <v>486.77248677248673</v>
      </c>
    </row>
    <row r="55" spans="1:16" ht="12.75">
      <c r="A55" s="12" t="s">
        <v>5</v>
      </c>
      <c r="B55" s="43">
        <v>75</v>
      </c>
      <c r="C55" s="44">
        <v>148</v>
      </c>
      <c r="D55" s="45">
        <f t="shared" si="9"/>
        <v>506.7567567567568</v>
      </c>
      <c r="E55" s="16">
        <v>75</v>
      </c>
      <c r="F55" s="17">
        <v>167</v>
      </c>
      <c r="G55" s="18">
        <f t="shared" si="10"/>
        <v>449.1017964071856</v>
      </c>
      <c r="H55" s="43">
        <v>75</v>
      </c>
      <c r="I55" s="44">
        <v>169</v>
      </c>
      <c r="J55" s="45">
        <f t="shared" si="11"/>
        <v>443.7869822485207</v>
      </c>
      <c r="K55" s="43">
        <v>75</v>
      </c>
      <c r="L55" s="44">
        <v>170</v>
      </c>
      <c r="M55" s="45">
        <f t="shared" si="12"/>
        <v>441.1764705882353</v>
      </c>
      <c r="N55" s="43">
        <v>75</v>
      </c>
      <c r="O55" s="44">
        <v>172</v>
      </c>
      <c r="P55" s="45">
        <f t="shared" si="13"/>
        <v>436.04651162790697</v>
      </c>
    </row>
    <row r="56" spans="1:16" ht="12.75">
      <c r="A56" s="12" t="s">
        <v>6</v>
      </c>
      <c r="B56" s="43">
        <v>55</v>
      </c>
      <c r="C56" s="44">
        <v>92</v>
      </c>
      <c r="D56" s="45">
        <f t="shared" si="9"/>
        <v>597.8260869565217</v>
      </c>
      <c r="E56" s="16">
        <v>55</v>
      </c>
      <c r="F56" s="17">
        <v>84</v>
      </c>
      <c r="G56" s="18">
        <f t="shared" si="10"/>
        <v>654.7619047619048</v>
      </c>
      <c r="H56" s="43">
        <v>55</v>
      </c>
      <c r="I56" s="44">
        <v>80</v>
      </c>
      <c r="J56" s="45">
        <f t="shared" si="11"/>
        <v>687.5</v>
      </c>
      <c r="K56" s="43">
        <v>55</v>
      </c>
      <c r="L56" s="44">
        <v>84</v>
      </c>
      <c r="M56" s="45">
        <f t="shared" si="12"/>
        <v>654.7619047619048</v>
      </c>
      <c r="N56" s="43">
        <v>55</v>
      </c>
      <c r="O56" s="44">
        <v>85</v>
      </c>
      <c r="P56" s="45">
        <f t="shared" si="13"/>
        <v>647.0588235294118</v>
      </c>
    </row>
    <row r="57" spans="1:16" ht="12.75">
      <c r="A57" s="12" t="s">
        <v>27</v>
      </c>
      <c r="B57" s="43">
        <v>140</v>
      </c>
      <c r="C57" s="44">
        <v>103</v>
      </c>
      <c r="D57" s="45">
        <f t="shared" si="9"/>
        <v>1359.2233009708739</v>
      </c>
      <c r="E57" s="16">
        <v>140</v>
      </c>
      <c r="F57" s="17">
        <v>105</v>
      </c>
      <c r="G57" s="18">
        <f t="shared" si="10"/>
        <v>1333.3333333333333</v>
      </c>
      <c r="H57" s="43">
        <v>140</v>
      </c>
      <c r="I57" s="44">
        <v>115</v>
      </c>
      <c r="J57" s="45">
        <f t="shared" si="11"/>
        <v>1217.3913043478262</v>
      </c>
      <c r="K57" s="43">
        <v>140</v>
      </c>
      <c r="L57" s="44">
        <v>118</v>
      </c>
      <c r="M57" s="45">
        <f t="shared" si="12"/>
        <v>1186.4406779661017</v>
      </c>
      <c r="N57" s="43">
        <v>140</v>
      </c>
      <c r="O57" s="44">
        <v>121</v>
      </c>
      <c r="P57" s="45">
        <f t="shared" si="13"/>
        <v>1157.0247933884298</v>
      </c>
    </row>
    <row r="58" spans="1:16" ht="12.75">
      <c r="A58" s="12" t="s">
        <v>3</v>
      </c>
      <c r="B58" s="43">
        <v>40</v>
      </c>
      <c r="C58" s="44">
        <v>155</v>
      </c>
      <c r="D58" s="45">
        <f t="shared" si="9"/>
        <v>258.06451612903226</v>
      </c>
      <c r="E58" s="16">
        <v>40</v>
      </c>
      <c r="F58" s="17">
        <v>168</v>
      </c>
      <c r="G58" s="18">
        <f t="shared" si="10"/>
        <v>238.09523809523807</v>
      </c>
      <c r="H58" s="43">
        <v>59</v>
      </c>
      <c r="I58" s="44">
        <v>171</v>
      </c>
      <c r="J58" s="45">
        <f t="shared" si="11"/>
        <v>345.02923976608184</v>
      </c>
      <c r="K58" s="43">
        <v>59</v>
      </c>
      <c r="L58" s="44">
        <v>175</v>
      </c>
      <c r="M58" s="45">
        <f t="shared" si="12"/>
        <v>337.1428571428571</v>
      </c>
      <c r="N58" s="43">
        <v>64</v>
      </c>
      <c r="O58" s="44">
        <v>180</v>
      </c>
      <c r="P58" s="45">
        <f t="shared" si="13"/>
        <v>355.55555555555554</v>
      </c>
    </row>
    <row r="59" spans="1:16" ht="12.75">
      <c r="A59" s="12" t="s">
        <v>28</v>
      </c>
      <c r="B59" s="43">
        <v>115</v>
      </c>
      <c r="C59" s="44">
        <v>213</v>
      </c>
      <c r="D59" s="45">
        <f t="shared" si="9"/>
        <v>539.906103286385</v>
      </c>
      <c r="E59" s="16">
        <v>115</v>
      </c>
      <c r="F59" s="17">
        <v>232</v>
      </c>
      <c r="G59" s="18">
        <f t="shared" si="10"/>
        <v>495.68965517241384</v>
      </c>
      <c r="H59" s="43">
        <v>115</v>
      </c>
      <c r="I59" s="44">
        <v>223</v>
      </c>
      <c r="J59" s="45">
        <f t="shared" si="11"/>
        <v>515.695067264574</v>
      </c>
      <c r="K59" s="43">
        <v>115</v>
      </c>
      <c r="L59" s="44">
        <v>225</v>
      </c>
      <c r="M59" s="45">
        <f t="shared" si="12"/>
        <v>511.1111111111111</v>
      </c>
      <c r="N59" s="43">
        <v>115</v>
      </c>
      <c r="O59" s="44">
        <v>228</v>
      </c>
      <c r="P59" s="45">
        <f t="shared" si="13"/>
        <v>504.3859649122807</v>
      </c>
    </row>
    <row r="60" spans="1:16" ht="12.75">
      <c r="A60" s="12" t="s">
        <v>4</v>
      </c>
      <c r="B60" s="46">
        <v>117</v>
      </c>
      <c r="C60" s="47">
        <v>190</v>
      </c>
      <c r="D60" s="48">
        <f t="shared" si="9"/>
        <v>615.7894736842105</v>
      </c>
      <c r="E60" s="27">
        <v>117</v>
      </c>
      <c r="F60" s="28">
        <v>196</v>
      </c>
      <c r="G60" s="29">
        <f t="shared" si="10"/>
        <v>596.9387755102041</v>
      </c>
      <c r="H60" s="46">
        <v>117</v>
      </c>
      <c r="I60" s="47">
        <v>215</v>
      </c>
      <c r="J60" s="48">
        <f t="shared" si="11"/>
        <v>544.186046511628</v>
      </c>
      <c r="K60" s="46">
        <v>117</v>
      </c>
      <c r="L60" s="47">
        <v>231</v>
      </c>
      <c r="M60" s="48">
        <f t="shared" si="12"/>
        <v>506.49350649350646</v>
      </c>
      <c r="N60" s="46">
        <v>117</v>
      </c>
      <c r="O60" s="47">
        <v>232</v>
      </c>
      <c r="P60" s="48">
        <f t="shared" si="13"/>
        <v>504.31034482758616</v>
      </c>
    </row>
    <row r="61" spans="2:16" ht="12.75">
      <c r="B61" s="49">
        <f>SUM(B53:B60)</f>
        <v>1841</v>
      </c>
      <c r="C61" s="49">
        <f>SUM(C53:C60)</f>
        <v>3220</v>
      </c>
      <c r="D61" s="50">
        <f t="shared" si="9"/>
        <v>571.7391304347826</v>
      </c>
      <c r="E61" s="33">
        <f>SUM(E53:E60)</f>
        <v>1841</v>
      </c>
      <c r="F61" s="33">
        <f>SUM(F53:F60)</f>
        <v>3228</v>
      </c>
      <c r="G61" s="51">
        <f t="shared" si="10"/>
        <v>570.3221809169765</v>
      </c>
      <c r="H61" s="33">
        <f>SUM(H53:H60)</f>
        <v>1860</v>
      </c>
      <c r="I61" s="33">
        <f>SUM(I53:I60)</f>
        <v>3261</v>
      </c>
      <c r="J61" s="51">
        <f t="shared" si="11"/>
        <v>570.3771849126035</v>
      </c>
      <c r="K61" s="33">
        <f>SUM(K53:K60)</f>
        <v>1880</v>
      </c>
      <c r="L61" s="33">
        <f>SUM(L53:L60)</f>
        <v>3296</v>
      </c>
      <c r="M61" s="51">
        <f t="shared" si="12"/>
        <v>570.3883495145631</v>
      </c>
      <c r="N61" s="33">
        <f>SUM(N53:N60)</f>
        <v>1900</v>
      </c>
      <c r="O61" s="33">
        <f>SUM(O53:O60)</f>
        <v>3331</v>
      </c>
      <c r="P61" s="51">
        <f t="shared" si="13"/>
        <v>570.399279495647</v>
      </c>
    </row>
    <row r="62" spans="3:15" ht="12.75">
      <c r="C62" s="52"/>
      <c r="F62" s="52"/>
      <c r="I62" s="52"/>
      <c r="L62" s="52"/>
      <c r="O62" s="52"/>
    </row>
    <row r="64" spans="2:10" ht="12.75">
      <c r="B64" s="185" t="s">
        <v>41</v>
      </c>
      <c r="C64" s="185"/>
      <c r="D64" s="185"/>
      <c r="E64" s="185"/>
      <c r="F64" s="185"/>
      <c r="G64" s="185"/>
      <c r="H64" s="185"/>
      <c r="I64" s="185"/>
      <c r="J64" s="185"/>
    </row>
    <row r="66" spans="2:6" ht="12.75">
      <c r="B66">
        <v>2008</v>
      </c>
      <c r="C66">
        <v>2009</v>
      </c>
      <c r="D66">
        <v>2010</v>
      </c>
      <c r="E66">
        <v>2011</v>
      </c>
      <c r="F66">
        <v>2012</v>
      </c>
    </row>
    <row r="67" spans="1:6" ht="15" customHeight="1">
      <c r="A67" s="1" t="s">
        <v>1</v>
      </c>
      <c r="B67" s="53">
        <v>1138</v>
      </c>
      <c r="C67" s="53">
        <v>1178</v>
      </c>
      <c r="D67" s="53">
        <v>1198</v>
      </c>
      <c r="E67" s="53">
        <v>1224</v>
      </c>
      <c r="F67" s="53">
        <v>1269</v>
      </c>
    </row>
    <row r="68" spans="1:6" ht="15" customHeight="1">
      <c r="A68" s="12" t="s">
        <v>2</v>
      </c>
      <c r="B68" s="54">
        <v>154</v>
      </c>
      <c r="C68" s="55">
        <v>159</v>
      </c>
      <c r="D68" s="55">
        <v>165</v>
      </c>
      <c r="E68" s="56">
        <v>168</v>
      </c>
      <c r="F68" s="55">
        <v>173</v>
      </c>
    </row>
    <row r="69" spans="1:6" ht="15" customHeight="1">
      <c r="A69" s="12" t="s">
        <v>5</v>
      </c>
      <c r="B69" s="54">
        <v>70</v>
      </c>
      <c r="C69" s="55">
        <v>65</v>
      </c>
      <c r="D69" s="55">
        <v>67</v>
      </c>
      <c r="E69" s="56">
        <v>69</v>
      </c>
      <c r="F69" s="55">
        <v>71</v>
      </c>
    </row>
    <row r="70" spans="1:6" ht="15" customHeight="1">
      <c r="A70" s="12" t="s">
        <v>6</v>
      </c>
      <c r="B70" s="54">
        <v>50</v>
      </c>
      <c r="C70" s="55">
        <v>43</v>
      </c>
      <c r="D70" s="55">
        <v>45</v>
      </c>
      <c r="E70" s="56">
        <v>46</v>
      </c>
      <c r="F70" s="55">
        <v>48</v>
      </c>
    </row>
    <row r="71" spans="1:6" ht="15" customHeight="1">
      <c r="A71" s="12" t="s">
        <v>27</v>
      </c>
      <c r="B71" s="54">
        <v>69</v>
      </c>
      <c r="C71" s="55">
        <v>67</v>
      </c>
      <c r="D71" s="55">
        <v>69</v>
      </c>
      <c r="E71" s="56">
        <v>70</v>
      </c>
      <c r="F71" s="55">
        <v>71</v>
      </c>
    </row>
    <row r="72" spans="1:6" ht="15" customHeight="1">
      <c r="A72" s="12" t="s">
        <v>3</v>
      </c>
      <c r="B72" s="54">
        <v>43</v>
      </c>
      <c r="C72" s="55">
        <v>42</v>
      </c>
      <c r="D72" s="55">
        <v>46</v>
      </c>
      <c r="E72" s="56">
        <v>47</v>
      </c>
      <c r="F72" s="55">
        <v>48</v>
      </c>
    </row>
    <row r="73" spans="1:6" ht="15" customHeight="1">
      <c r="A73" s="12" t="s">
        <v>28</v>
      </c>
      <c r="B73" s="54">
        <v>112</v>
      </c>
      <c r="C73" s="55">
        <v>128</v>
      </c>
      <c r="D73" s="55">
        <v>130</v>
      </c>
      <c r="E73" s="56">
        <v>133</v>
      </c>
      <c r="F73" s="55">
        <v>135</v>
      </c>
    </row>
    <row r="74" spans="1:6" ht="15" customHeight="1">
      <c r="A74" s="12" t="s">
        <v>4</v>
      </c>
      <c r="B74" s="54">
        <v>94</v>
      </c>
      <c r="C74" s="55">
        <v>98</v>
      </c>
      <c r="D74" s="55">
        <v>100</v>
      </c>
      <c r="E74" s="56">
        <v>103</v>
      </c>
      <c r="F74" s="55">
        <v>105</v>
      </c>
    </row>
    <row r="75" spans="1:6" ht="15" customHeight="1">
      <c r="A75" s="1" t="s">
        <v>42</v>
      </c>
      <c r="B75" s="1">
        <f>B67+B68+B69+B70+B71+B72+B73+B74</f>
        <v>1730</v>
      </c>
      <c r="C75" s="1">
        <f>C67+C68+C69+C70+C71+C72+C73+C74</f>
        <v>1780</v>
      </c>
      <c r="D75" s="1">
        <f>D67+D68+D69+D70+D71+D72+D73+D74</f>
        <v>1820</v>
      </c>
      <c r="E75" s="1">
        <f>E67+E68+E69+E70+E71+E72+E73+E74</f>
        <v>1860</v>
      </c>
      <c r="F75" s="1">
        <f>F67+F68+F69+F70+F71+F72+F73+F74</f>
        <v>1920</v>
      </c>
    </row>
    <row r="76" spans="2:6" ht="26.25" customHeight="1">
      <c r="B76" s="57">
        <v>1730</v>
      </c>
      <c r="C76" s="57">
        <v>1780</v>
      </c>
      <c r="D76" s="57">
        <v>1820</v>
      </c>
      <c r="E76" s="57">
        <v>1860</v>
      </c>
      <c r="F76" s="57">
        <v>1920</v>
      </c>
    </row>
    <row r="77" ht="26.25" customHeight="1"/>
    <row r="78" spans="2:10" ht="12.75">
      <c r="B78" s="185" t="s">
        <v>43</v>
      </c>
      <c r="C78" s="185"/>
      <c r="D78" s="185"/>
      <c r="E78" s="185"/>
      <c r="F78" s="185"/>
      <c r="G78" s="185"/>
      <c r="H78" s="185"/>
      <c r="I78" s="185"/>
      <c r="J78" s="185"/>
    </row>
    <row r="80" spans="2:6" ht="12.75">
      <c r="B80">
        <v>2008</v>
      </c>
      <c r="C80">
        <v>2009</v>
      </c>
      <c r="D80">
        <v>2010</v>
      </c>
      <c r="E80">
        <v>2011</v>
      </c>
      <c r="F80">
        <v>2012</v>
      </c>
    </row>
    <row r="81" spans="1:6" ht="15" customHeight="1">
      <c r="A81" s="1" t="s">
        <v>1</v>
      </c>
      <c r="B81" s="58">
        <v>3.181</v>
      </c>
      <c r="C81" s="58">
        <v>3.129</v>
      </c>
      <c r="D81" s="58">
        <v>3.121</v>
      </c>
      <c r="E81" s="58">
        <v>3.118</v>
      </c>
      <c r="F81" s="58">
        <v>3.105</v>
      </c>
    </row>
    <row r="82" spans="1:6" ht="15" customHeight="1">
      <c r="A82" s="12" t="s">
        <v>2</v>
      </c>
      <c r="B82" s="59">
        <v>0.459</v>
      </c>
      <c r="C82" s="60">
        <v>0.452</v>
      </c>
      <c r="D82" s="60">
        <v>0.45</v>
      </c>
      <c r="E82" s="60">
        <v>0.449</v>
      </c>
      <c r="F82" s="60">
        <v>0.443</v>
      </c>
    </row>
    <row r="83" spans="1:6" ht="15" customHeight="1">
      <c r="A83" s="12" t="s">
        <v>5</v>
      </c>
      <c r="B83" s="59">
        <v>0.15</v>
      </c>
      <c r="C83" s="60">
        <v>0.152</v>
      </c>
      <c r="D83" s="60">
        <v>0.15</v>
      </c>
      <c r="E83" s="60">
        <v>0.148</v>
      </c>
      <c r="F83" s="60">
        <v>0.146</v>
      </c>
    </row>
    <row r="84" spans="1:6" ht="15" customHeight="1">
      <c r="A84" s="12" t="s">
        <v>6</v>
      </c>
      <c r="B84" s="59">
        <v>0.214</v>
      </c>
      <c r="C84" s="60">
        <v>0.186</v>
      </c>
      <c r="D84" s="60">
        <v>0.183</v>
      </c>
      <c r="E84" s="60">
        <v>0.18</v>
      </c>
      <c r="F84" s="60">
        <v>0.177</v>
      </c>
    </row>
    <row r="85" spans="1:6" ht="15" customHeight="1">
      <c r="A85" s="12" t="s">
        <v>27</v>
      </c>
      <c r="B85" s="59">
        <v>0.139</v>
      </c>
      <c r="C85" s="60">
        <v>0.132</v>
      </c>
      <c r="D85" s="60">
        <v>0.131</v>
      </c>
      <c r="E85" s="60">
        <v>0.128</v>
      </c>
      <c r="F85" s="60">
        <v>0.126</v>
      </c>
    </row>
    <row r="86" spans="1:6" ht="15" customHeight="1">
      <c r="A86" s="12" t="s">
        <v>3</v>
      </c>
      <c r="B86" s="59">
        <v>0.291</v>
      </c>
      <c r="C86" s="60">
        <v>0.278</v>
      </c>
      <c r="D86" s="60">
        <v>0.275</v>
      </c>
      <c r="E86" s="60">
        <v>0.271</v>
      </c>
      <c r="F86" s="60">
        <v>0.27</v>
      </c>
    </row>
    <row r="87" spans="1:6" ht="15" customHeight="1">
      <c r="A87" s="12" t="s">
        <v>28</v>
      </c>
      <c r="B87" s="59">
        <v>0.362</v>
      </c>
      <c r="C87" s="60">
        <v>0.34800000000000003</v>
      </c>
      <c r="D87" s="60">
        <v>0.34500000000000003</v>
      </c>
      <c r="E87" s="60">
        <v>0.341</v>
      </c>
      <c r="F87" s="60">
        <v>0.34</v>
      </c>
    </row>
    <row r="88" spans="1:6" ht="15" customHeight="1">
      <c r="A88" s="12" t="s">
        <v>4</v>
      </c>
      <c r="B88" s="59">
        <v>0.271</v>
      </c>
      <c r="C88" s="60">
        <v>0.265</v>
      </c>
      <c r="D88" s="60">
        <v>0.261</v>
      </c>
      <c r="E88" s="60">
        <v>0.26</v>
      </c>
      <c r="F88" s="60">
        <v>0.263</v>
      </c>
    </row>
    <row r="89" spans="1:6" ht="15" customHeight="1">
      <c r="A89" s="1" t="s">
        <v>42</v>
      </c>
      <c r="B89" s="61">
        <f>B81+B82+B83+B84+B85+B86+B87+B88</f>
        <v>5.067000000000001</v>
      </c>
      <c r="C89" s="61">
        <f>C81+C82+C83+C84+C85+C86+C87+C88</f>
        <v>4.942</v>
      </c>
      <c r="D89" s="61">
        <f>D81+D82+D83+D84+D85+D86+D87+D88</f>
        <v>4.916</v>
      </c>
      <c r="E89" s="61">
        <f>E81+E82+E83+E84+E85+E86+E87+E88</f>
        <v>4.895</v>
      </c>
      <c r="F89" s="61">
        <f>F81+F82+F83+F84+F85+F86+F87+F88</f>
        <v>4.869999999999999</v>
      </c>
    </row>
    <row r="90" spans="2:6" ht="26.25" customHeight="1">
      <c r="B90">
        <v>5.1</v>
      </c>
      <c r="C90">
        <v>4.9</v>
      </c>
      <c r="D90">
        <v>4.9</v>
      </c>
      <c r="E90">
        <v>4.9</v>
      </c>
      <c r="F90">
        <v>4.9</v>
      </c>
    </row>
  </sheetData>
  <sheetProtection/>
  <mergeCells count="23">
    <mergeCell ref="B64:J64"/>
    <mergeCell ref="B78:J78"/>
    <mergeCell ref="A51:A52"/>
    <mergeCell ref="B51:D51"/>
    <mergeCell ref="E51:G51"/>
    <mergeCell ref="H51:J51"/>
    <mergeCell ref="K51:M51"/>
    <mergeCell ref="N51:P51"/>
    <mergeCell ref="A19:J19"/>
    <mergeCell ref="A21:A22"/>
    <mergeCell ref="B21:D21"/>
    <mergeCell ref="E21:G21"/>
    <mergeCell ref="H21:J21"/>
    <mergeCell ref="A34:A35"/>
    <mergeCell ref="B34:D34"/>
    <mergeCell ref="E34:G34"/>
    <mergeCell ref="K4:M4"/>
    <mergeCell ref="H34:J34"/>
    <mergeCell ref="A2:J2"/>
    <mergeCell ref="A4:A5"/>
    <mergeCell ref="B4:D4"/>
    <mergeCell ref="E4:G4"/>
    <mergeCell ref="H4:J4"/>
  </mergeCells>
  <printOptions/>
  <pageMargins left="0.7479166666666667" right="0.7479166666666667" top="0.5298611111111111" bottom="1.15" header="0.5118055555555555" footer="0.5118055555555555"/>
  <pageSetup horizontalDpi="300" verticalDpi="300" orientation="portrait" paperSize="9" scale="90" r:id="rId1"/>
  <rowBreaks count="1" manualBreakCount="1"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18"/>
  <sheetViews>
    <sheetView zoomScalePageLayoutView="0" workbookViewId="0" topLeftCell="A1">
      <selection activeCell="K89" sqref="K89"/>
    </sheetView>
  </sheetViews>
  <sheetFormatPr defaultColWidth="10.25390625" defaultRowHeight="12.75"/>
  <cols>
    <col min="1" max="1" width="21.25390625" style="0" customWidth="1"/>
  </cols>
  <sheetData>
    <row r="2" ht="15.75">
      <c r="B2" s="62" t="s">
        <v>44</v>
      </c>
    </row>
    <row r="4" spans="1:6" ht="27.75" customHeight="1">
      <c r="A4" s="1"/>
      <c r="B4" s="63" t="s">
        <v>45</v>
      </c>
      <c r="C4" s="63" t="s">
        <v>46</v>
      </c>
      <c r="D4" s="63" t="s">
        <v>47</v>
      </c>
      <c r="E4" s="63" t="s">
        <v>48</v>
      </c>
      <c r="F4" s="63" t="s">
        <v>49</v>
      </c>
    </row>
    <row r="5" spans="1:6" ht="27.75" customHeight="1">
      <c r="A5" s="1" t="s">
        <v>1</v>
      </c>
      <c r="B5" s="53">
        <v>7616</v>
      </c>
      <c r="C5" s="53">
        <v>6460</v>
      </c>
      <c r="D5" s="53">
        <v>7125</v>
      </c>
      <c r="E5" s="53">
        <v>7800</v>
      </c>
      <c r="F5" s="53">
        <v>8165</v>
      </c>
    </row>
    <row r="6" spans="1:6" ht="27" customHeight="1">
      <c r="A6" s="12" t="s">
        <v>2</v>
      </c>
      <c r="B6" s="54">
        <v>2022</v>
      </c>
      <c r="C6" s="55">
        <v>1740</v>
      </c>
      <c r="D6" s="55">
        <v>1900</v>
      </c>
      <c r="E6" s="56">
        <v>2070</v>
      </c>
      <c r="F6" s="55">
        <v>2160</v>
      </c>
    </row>
    <row r="7" spans="1:6" ht="27" customHeight="1">
      <c r="A7" s="12" t="s">
        <v>5</v>
      </c>
      <c r="B7" s="54">
        <v>211</v>
      </c>
      <c r="C7" s="55">
        <v>220</v>
      </c>
      <c r="D7" s="55">
        <v>240</v>
      </c>
      <c r="E7" s="56">
        <v>260</v>
      </c>
      <c r="F7" s="55">
        <v>270</v>
      </c>
    </row>
    <row r="8" spans="1:6" ht="27" customHeight="1">
      <c r="A8" s="12" t="s">
        <v>6</v>
      </c>
      <c r="B8" s="54">
        <v>122</v>
      </c>
      <c r="C8" s="55">
        <v>60</v>
      </c>
      <c r="D8" s="55">
        <v>65</v>
      </c>
      <c r="E8" s="56">
        <v>70</v>
      </c>
      <c r="F8" s="55">
        <v>75</v>
      </c>
    </row>
    <row r="9" spans="1:6" ht="27" customHeight="1">
      <c r="A9" s="12" t="s">
        <v>27</v>
      </c>
      <c r="B9" s="54">
        <v>199</v>
      </c>
      <c r="C9" s="55">
        <v>100</v>
      </c>
      <c r="D9" s="55">
        <v>110</v>
      </c>
      <c r="E9" s="56">
        <v>120</v>
      </c>
      <c r="F9" s="55">
        <v>125</v>
      </c>
    </row>
    <row r="10" spans="1:6" ht="27" customHeight="1">
      <c r="A10" s="12" t="s">
        <v>3</v>
      </c>
      <c r="B10" s="54">
        <v>779</v>
      </c>
      <c r="C10" s="55">
        <v>340</v>
      </c>
      <c r="D10" s="55">
        <v>370</v>
      </c>
      <c r="E10" s="56">
        <v>400</v>
      </c>
      <c r="F10" s="55">
        <v>415</v>
      </c>
    </row>
    <row r="11" spans="1:6" ht="27" customHeight="1">
      <c r="A11" s="12" t="s">
        <v>28</v>
      </c>
      <c r="B11" s="54">
        <v>600</v>
      </c>
      <c r="C11" s="55">
        <v>680</v>
      </c>
      <c r="D11" s="55">
        <v>750</v>
      </c>
      <c r="E11" s="56">
        <v>800</v>
      </c>
      <c r="F11" s="55">
        <v>830</v>
      </c>
    </row>
    <row r="12" spans="1:6" ht="27" customHeight="1">
      <c r="A12" s="12" t="s">
        <v>4</v>
      </c>
      <c r="B12" s="54">
        <v>224</v>
      </c>
      <c r="C12" s="55">
        <v>400</v>
      </c>
      <c r="D12" s="55">
        <v>440</v>
      </c>
      <c r="E12" s="56">
        <v>480</v>
      </c>
      <c r="F12" s="55">
        <v>500</v>
      </c>
    </row>
    <row r="13" spans="1:6" ht="22.5" customHeight="1">
      <c r="A13" s="1" t="s">
        <v>42</v>
      </c>
      <c r="B13" s="1">
        <f>B5+B6+B7+B8+B9+B10+B11+B12</f>
        <v>11773</v>
      </c>
      <c r="C13" s="1">
        <f>C5+C6+C7+C8+C9+C10+C11+C12</f>
        <v>10000</v>
      </c>
      <c r="D13" s="1">
        <f>D5+D6+D7+D8+D9+D10+D11+D12</f>
        <v>11000</v>
      </c>
      <c r="E13" s="1">
        <f>E5+E6+E7+E8+E9+E10+E11+E12</f>
        <v>12000</v>
      </c>
      <c r="F13" s="1">
        <f>F5+F6+F7+F8+F9+F10+F11+F12</f>
        <v>12540</v>
      </c>
    </row>
    <row r="14" spans="3:6" ht="12.75">
      <c r="C14" s="36"/>
      <c r="D14" s="36"/>
      <c r="E14" s="36"/>
      <c r="F14" s="36"/>
    </row>
    <row r="17" ht="12.75">
      <c r="C17">
        <v>9432</v>
      </c>
    </row>
    <row r="18" ht="12.75">
      <c r="C18" s="64" t="s">
        <v>50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32"/>
  <sheetViews>
    <sheetView tabSelected="1" workbookViewId="0" topLeftCell="A1">
      <selection activeCell="D103" sqref="D103"/>
    </sheetView>
  </sheetViews>
  <sheetFormatPr defaultColWidth="9.00390625" defaultRowHeight="12.75"/>
  <cols>
    <col min="1" max="1" width="5.00390625" style="67" customWidth="1"/>
    <col min="2" max="2" width="30.25390625" style="65" customWidth="1"/>
    <col min="3" max="3" width="14.75390625" style="82" customWidth="1"/>
    <col min="4" max="4" width="13.00390625" style="132" customWidth="1"/>
    <col min="5" max="5" width="15.75390625" style="77" customWidth="1"/>
    <col min="6" max="6" width="15.125" style="101" customWidth="1"/>
    <col min="7" max="7" width="13.25390625" style="77" customWidth="1"/>
    <col min="8" max="16384" width="9.125" style="65" customWidth="1"/>
  </cols>
  <sheetData>
    <row r="1" spans="2:7" ht="18.75" customHeight="1">
      <c r="B1" s="82"/>
      <c r="D1" s="155"/>
      <c r="E1" s="208" t="s">
        <v>57</v>
      </c>
      <c r="F1" s="208"/>
      <c r="G1" s="208"/>
    </row>
    <row r="2" spans="2:7" ht="18.75" customHeight="1">
      <c r="B2" s="82"/>
      <c r="D2" s="155"/>
      <c r="E2" s="208" t="s">
        <v>153</v>
      </c>
      <c r="F2" s="208"/>
      <c r="G2" s="208"/>
    </row>
    <row r="3" spans="2:7" ht="18.75" customHeight="1">
      <c r="B3" s="82"/>
      <c r="D3" s="155"/>
      <c r="E3" s="208" t="s">
        <v>136</v>
      </c>
      <c r="F3" s="208"/>
      <c r="G3" s="208"/>
    </row>
    <row r="4" spans="2:7" ht="18.75" customHeight="1">
      <c r="B4" s="82"/>
      <c r="D4" s="155"/>
      <c r="E4" s="208" t="s">
        <v>137</v>
      </c>
      <c r="F4" s="208"/>
      <c r="G4" s="208"/>
    </row>
    <row r="5" spans="2:7" ht="18.75" customHeight="1">
      <c r="B5" s="82"/>
      <c r="D5" s="155"/>
      <c r="E5" s="208" t="s">
        <v>138</v>
      </c>
      <c r="F5" s="208"/>
      <c r="G5" s="208"/>
    </row>
    <row r="6" spans="2:7" ht="18.75" customHeight="1">
      <c r="B6" s="82"/>
      <c r="D6" s="155"/>
      <c r="E6" s="208" t="s">
        <v>149</v>
      </c>
      <c r="F6" s="208"/>
      <c r="G6" s="208"/>
    </row>
    <row r="7" spans="2:7" ht="15">
      <c r="B7" s="138"/>
      <c r="C7" s="138"/>
      <c r="D7" s="155"/>
      <c r="E7" s="159"/>
      <c r="F7" s="160"/>
      <c r="G7" s="159"/>
    </row>
    <row r="8" spans="2:7" ht="45" customHeight="1">
      <c r="B8" s="209" t="s">
        <v>154</v>
      </c>
      <c r="C8" s="209"/>
      <c r="D8" s="209"/>
      <c r="E8" s="209"/>
      <c r="F8" s="209"/>
      <c r="G8" s="209"/>
    </row>
    <row r="9" spans="2:7" ht="15" customHeight="1">
      <c r="B9" s="161"/>
      <c r="C9" s="161"/>
      <c r="D9" s="162"/>
      <c r="E9" s="163"/>
      <c r="F9" s="161"/>
      <c r="G9" s="163"/>
    </row>
    <row r="10" spans="1:7" s="82" customFormat="1" ht="33" customHeight="1">
      <c r="A10" s="186" t="s">
        <v>59</v>
      </c>
      <c r="B10" s="203" t="s">
        <v>0</v>
      </c>
      <c r="C10" s="197" t="s">
        <v>142</v>
      </c>
      <c r="D10" s="206" t="s">
        <v>150</v>
      </c>
      <c r="E10" s="207"/>
      <c r="F10" s="197" t="s">
        <v>151</v>
      </c>
      <c r="G10" s="200" t="s">
        <v>143</v>
      </c>
    </row>
    <row r="11" spans="1:7" s="82" customFormat="1" ht="24.75" customHeight="1">
      <c r="A11" s="187"/>
      <c r="B11" s="204"/>
      <c r="C11" s="198"/>
      <c r="D11" s="191" t="s">
        <v>134</v>
      </c>
      <c r="E11" s="189" t="s">
        <v>135</v>
      </c>
      <c r="F11" s="198"/>
      <c r="G11" s="189"/>
    </row>
    <row r="12" spans="1:7" s="82" customFormat="1" ht="23.25" customHeight="1">
      <c r="A12" s="188"/>
      <c r="B12" s="205"/>
      <c r="C12" s="199"/>
      <c r="D12" s="192"/>
      <c r="E12" s="190"/>
      <c r="F12" s="199"/>
      <c r="G12" s="190"/>
    </row>
    <row r="13" spans="1:7" s="82" customFormat="1" ht="48" customHeight="1">
      <c r="A13" s="80">
        <v>1</v>
      </c>
      <c r="B13" s="103" t="s">
        <v>66</v>
      </c>
      <c r="C13" s="90">
        <v>29.49</v>
      </c>
      <c r="D13" s="149">
        <v>29.546</v>
      </c>
      <c r="E13" s="91">
        <f>(D13/C13)*100</f>
        <v>100.18989487962023</v>
      </c>
      <c r="F13" s="84">
        <v>29.542</v>
      </c>
      <c r="G13" s="91">
        <f>D13/F13*100</f>
        <v>100.01354004468214</v>
      </c>
    </row>
    <row r="14" spans="1:7" s="82" customFormat="1" ht="42" customHeight="1" hidden="1">
      <c r="A14" s="80">
        <v>2</v>
      </c>
      <c r="B14" s="104" t="s">
        <v>68</v>
      </c>
      <c r="C14" s="90">
        <v>11.979</v>
      </c>
      <c r="D14" s="149"/>
      <c r="E14" s="91">
        <f aca="true" t="shared" si="0" ref="E14:E26">(D14/C14)*100</f>
        <v>0</v>
      </c>
      <c r="F14" s="84"/>
      <c r="G14" s="91" t="e">
        <f aca="true" t="shared" si="1" ref="G14:G36">D14/F14*100</f>
        <v>#DIV/0!</v>
      </c>
    </row>
    <row r="15" spans="1:7" s="82" customFormat="1" ht="43.5" customHeight="1" hidden="1">
      <c r="A15" s="80">
        <v>2</v>
      </c>
      <c r="B15" s="104" t="s">
        <v>126</v>
      </c>
      <c r="C15" s="90">
        <v>10.728</v>
      </c>
      <c r="D15" s="149"/>
      <c r="E15" s="91">
        <f t="shared" si="0"/>
        <v>0</v>
      </c>
      <c r="F15" s="84"/>
      <c r="G15" s="91" t="e">
        <f t="shared" si="1"/>
        <v>#DIV/0!</v>
      </c>
    </row>
    <row r="16" spans="1:7" s="82" customFormat="1" ht="76.5" customHeight="1" hidden="1">
      <c r="A16" s="80">
        <v>4</v>
      </c>
      <c r="B16" s="105" t="s">
        <v>70</v>
      </c>
      <c r="C16" s="90">
        <v>6.621</v>
      </c>
      <c r="D16" s="149"/>
      <c r="E16" s="91">
        <f t="shared" si="0"/>
        <v>0</v>
      </c>
      <c r="F16" s="84"/>
      <c r="G16" s="91" t="e">
        <f t="shared" si="1"/>
        <v>#DIV/0!</v>
      </c>
    </row>
    <row r="17" spans="1:7" s="82" customFormat="1" ht="51.75" customHeight="1">
      <c r="A17" s="80">
        <v>2</v>
      </c>
      <c r="B17" s="127" t="s">
        <v>67</v>
      </c>
      <c r="C17" s="90">
        <v>10.63</v>
      </c>
      <c r="D17" s="149">
        <v>10.555</v>
      </c>
      <c r="E17" s="91">
        <f t="shared" si="0"/>
        <v>99.29444967074316</v>
      </c>
      <c r="F17" s="84">
        <v>10.624</v>
      </c>
      <c r="G17" s="91" t="s">
        <v>146</v>
      </c>
    </row>
    <row r="18" spans="1:7" s="120" customFormat="1" ht="38.25" customHeight="1" hidden="1">
      <c r="A18" s="118">
        <v>4</v>
      </c>
      <c r="B18" s="123" t="s">
        <v>74</v>
      </c>
      <c r="C18" s="121">
        <v>100.2</v>
      </c>
      <c r="D18" s="149"/>
      <c r="E18" s="122" t="s">
        <v>95</v>
      </c>
      <c r="F18" s="119"/>
      <c r="G18" s="122" t="s">
        <v>95</v>
      </c>
    </row>
    <row r="19" spans="1:7" s="120" customFormat="1" ht="38.25" customHeight="1" hidden="1">
      <c r="A19" s="118">
        <v>8</v>
      </c>
      <c r="B19" s="124" t="s">
        <v>69</v>
      </c>
      <c r="C19" s="121">
        <v>15.315</v>
      </c>
      <c r="D19" s="149"/>
      <c r="E19" s="122">
        <f t="shared" si="0"/>
        <v>0</v>
      </c>
      <c r="F19" s="119"/>
      <c r="G19" s="122" t="e">
        <f t="shared" si="1"/>
        <v>#DIV/0!</v>
      </c>
    </row>
    <row r="20" spans="1:8" s="82" customFormat="1" ht="45">
      <c r="A20" s="80">
        <v>3</v>
      </c>
      <c r="B20" s="127" t="s">
        <v>68</v>
      </c>
      <c r="C20" s="90">
        <v>24.308</v>
      </c>
      <c r="D20" s="149">
        <v>25.825</v>
      </c>
      <c r="E20" s="91">
        <f t="shared" si="0"/>
        <v>106.24074378805331</v>
      </c>
      <c r="F20" s="84">
        <v>23.684</v>
      </c>
      <c r="G20" s="91">
        <f t="shared" si="1"/>
        <v>109.03985813207228</v>
      </c>
      <c r="H20" s="166"/>
    </row>
    <row r="21" spans="1:7" s="82" customFormat="1" ht="84" customHeight="1">
      <c r="A21" s="80">
        <v>4</v>
      </c>
      <c r="B21" s="103" t="s">
        <v>126</v>
      </c>
      <c r="C21" s="90">
        <v>0.165</v>
      </c>
      <c r="D21" s="149">
        <v>0.117</v>
      </c>
      <c r="E21" s="91">
        <f t="shared" si="0"/>
        <v>70.9090909090909</v>
      </c>
      <c r="F21" s="84">
        <v>0.134</v>
      </c>
      <c r="G21" s="91">
        <f t="shared" si="1"/>
        <v>87.31343283582089</v>
      </c>
    </row>
    <row r="22" spans="1:7" s="82" customFormat="1" ht="44.25" customHeight="1">
      <c r="A22" s="80">
        <v>5</v>
      </c>
      <c r="B22" s="106" t="s">
        <v>70</v>
      </c>
      <c r="C22" s="90">
        <v>0.9</v>
      </c>
      <c r="D22" s="149">
        <v>0.76</v>
      </c>
      <c r="E22" s="91">
        <f t="shared" si="0"/>
        <v>84.44444444444444</v>
      </c>
      <c r="F22" s="84">
        <v>0.86</v>
      </c>
      <c r="G22" s="91">
        <f>D22/F22*100</f>
        <v>88.37209302325581</v>
      </c>
    </row>
    <row r="23" spans="1:7" s="82" customFormat="1" ht="44.25" customHeight="1" hidden="1">
      <c r="A23" s="80">
        <v>12</v>
      </c>
      <c r="B23" s="92" t="s">
        <v>72</v>
      </c>
      <c r="C23" s="90">
        <v>5.186</v>
      </c>
      <c r="D23" s="130"/>
      <c r="E23" s="91">
        <f t="shared" si="0"/>
        <v>0</v>
      </c>
      <c r="F23" s="84"/>
      <c r="G23" s="91" t="e">
        <f t="shared" si="1"/>
        <v>#DIV/0!</v>
      </c>
    </row>
    <row r="24" spans="1:7" s="82" customFormat="1" ht="81.75" customHeight="1" hidden="1">
      <c r="A24" s="80">
        <v>13</v>
      </c>
      <c r="B24" s="92" t="s">
        <v>73</v>
      </c>
      <c r="C24" s="90">
        <v>323.259</v>
      </c>
      <c r="D24" s="130"/>
      <c r="E24" s="91">
        <f t="shared" si="0"/>
        <v>0</v>
      </c>
      <c r="F24" s="84"/>
      <c r="G24" s="91" t="e">
        <f t="shared" si="1"/>
        <v>#DIV/0!</v>
      </c>
    </row>
    <row r="25" spans="1:7" s="82" customFormat="1" ht="50.25" customHeight="1">
      <c r="A25" s="80">
        <v>6</v>
      </c>
      <c r="B25" s="106" t="s">
        <v>71</v>
      </c>
      <c r="C25" s="90">
        <v>562.615</v>
      </c>
      <c r="D25" s="149">
        <v>1874.6</v>
      </c>
      <c r="E25" s="91">
        <f t="shared" si="0"/>
        <v>333.19410253903646</v>
      </c>
      <c r="F25" s="84">
        <v>513.9</v>
      </c>
      <c r="G25" s="91">
        <f t="shared" si="1"/>
        <v>364.7791399104884</v>
      </c>
    </row>
    <row r="26" spans="1:7" s="82" customFormat="1" ht="49.5" customHeight="1">
      <c r="A26" s="80">
        <v>7</v>
      </c>
      <c r="B26" s="92" t="s">
        <v>74</v>
      </c>
      <c r="C26" s="90">
        <v>1866.965</v>
      </c>
      <c r="D26" s="149">
        <v>1905.387</v>
      </c>
      <c r="E26" s="91">
        <f t="shared" si="0"/>
        <v>102.05799251726732</v>
      </c>
      <c r="F26" s="84">
        <v>1727.386</v>
      </c>
      <c r="G26" s="91">
        <f t="shared" si="1"/>
        <v>110.30464528484079</v>
      </c>
    </row>
    <row r="27" spans="1:7" s="82" customFormat="1" ht="15">
      <c r="A27" s="80"/>
      <c r="B27" s="93" t="s">
        <v>127</v>
      </c>
      <c r="C27" s="94"/>
      <c r="D27" s="158"/>
      <c r="E27" s="95"/>
      <c r="F27" s="128"/>
      <c r="G27" s="95"/>
    </row>
    <row r="28" spans="1:7" s="138" customFormat="1" ht="64.5" customHeight="1">
      <c r="A28" s="135">
        <v>8</v>
      </c>
      <c r="B28" s="156" t="s">
        <v>75</v>
      </c>
      <c r="C28" s="157">
        <v>13489.663</v>
      </c>
      <c r="D28" s="149">
        <v>13323.476</v>
      </c>
      <c r="E28" s="137">
        <f>(D28/C28)*100</f>
        <v>98.76804187028245</v>
      </c>
      <c r="F28" s="149">
        <v>12813.503</v>
      </c>
      <c r="G28" s="137">
        <f t="shared" si="1"/>
        <v>103.97996550982194</v>
      </c>
    </row>
    <row r="29" spans="1:7" s="138" customFormat="1" ht="15" customHeight="1">
      <c r="A29" s="135"/>
      <c r="B29" s="156" t="s">
        <v>7</v>
      </c>
      <c r="C29" s="157"/>
      <c r="D29" s="149"/>
      <c r="E29" s="137"/>
      <c r="F29" s="149"/>
      <c r="G29" s="137"/>
    </row>
    <row r="30" spans="1:7" s="138" customFormat="1" ht="39.75" customHeight="1">
      <c r="A30" s="135">
        <v>9</v>
      </c>
      <c r="B30" s="156" t="s">
        <v>76</v>
      </c>
      <c r="C30" s="157">
        <v>13389.3</v>
      </c>
      <c r="D30" s="149">
        <v>13182.176</v>
      </c>
      <c r="E30" s="137">
        <f aca="true" t="shared" si="2" ref="E30:E36">(D30/C30)*100</f>
        <v>98.45306326693704</v>
      </c>
      <c r="F30" s="149">
        <v>12694.863</v>
      </c>
      <c r="G30" s="137">
        <f t="shared" si="1"/>
        <v>103.83866293003715</v>
      </c>
    </row>
    <row r="31" spans="1:7" s="138" customFormat="1" ht="47.25" customHeight="1">
      <c r="A31" s="135">
        <v>10</v>
      </c>
      <c r="B31" s="156" t="s">
        <v>77</v>
      </c>
      <c r="C31" s="157">
        <v>100.363</v>
      </c>
      <c r="D31" s="149">
        <f>51.9+89.4</f>
        <v>141.3</v>
      </c>
      <c r="E31" s="137">
        <f t="shared" si="2"/>
        <v>140.78893616173292</v>
      </c>
      <c r="F31" s="149">
        <v>118.64</v>
      </c>
      <c r="G31" s="137">
        <f t="shared" si="1"/>
        <v>119.09979770734998</v>
      </c>
    </row>
    <row r="32" spans="1:7" s="82" customFormat="1" ht="65.25" customHeight="1">
      <c r="A32" s="80">
        <v>11</v>
      </c>
      <c r="B32" s="92" t="s">
        <v>78</v>
      </c>
      <c r="C32" s="94">
        <v>13375.354</v>
      </c>
      <c r="D32" s="149">
        <v>13156.6</v>
      </c>
      <c r="E32" s="91">
        <f t="shared" si="2"/>
        <v>98.36449936203559</v>
      </c>
      <c r="F32" s="115">
        <v>12597.94</v>
      </c>
      <c r="G32" s="91">
        <f t="shared" si="1"/>
        <v>104.43453453501128</v>
      </c>
    </row>
    <row r="33" spans="1:7" s="82" customFormat="1" ht="19.5" customHeight="1">
      <c r="A33" s="80"/>
      <c r="B33" s="92" t="s">
        <v>7</v>
      </c>
      <c r="C33" s="111"/>
      <c r="D33" s="149"/>
      <c r="E33" s="91"/>
      <c r="F33" s="84"/>
      <c r="G33" s="91"/>
    </row>
    <row r="34" spans="1:7" s="82" customFormat="1" ht="33" customHeight="1" hidden="1">
      <c r="A34" s="80"/>
      <c r="B34" s="107" t="s">
        <v>144</v>
      </c>
      <c r="C34" s="94">
        <v>0</v>
      </c>
      <c r="D34" s="149" t="s">
        <v>146</v>
      </c>
      <c r="E34" s="91"/>
      <c r="F34" s="84">
        <v>0</v>
      </c>
      <c r="G34" s="91"/>
    </row>
    <row r="35" spans="1:7" s="82" customFormat="1" ht="40.5" customHeight="1">
      <c r="A35" s="80">
        <v>12</v>
      </c>
      <c r="B35" s="92" t="s">
        <v>76</v>
      </c>
      <c r="C35" s="94">
        <v>13274.991</v>
      </c>
      <c r="D35" s="149">
        <v>13015.3</v>
      </c>
      <c r="E35" s="91">
        <f t="shared" si="2"/>
        <v>98.04375761912004</v>
      </c>
      <c r="F35" s="115">
        <v>12479.3</v>
      </c>
      <c r="G35" s="91">
        <f t="shared" si="1"/>
        <v>104.2951127066422</v>
      </c>
    </row>
    <row r="36" spans="1:7" s="82" customFormat="1" ht="63.75" customHeight="1">
      <c r="A36" s="80">
        <v>13</v>
      </c>
      <c r="B36" s="92" t="s">
        <v>77</v>
      </c>
      <c r="C36" s="94">
        <v>100.363</v>
      </c>
      <c r="D36" s="149">
        <f>51.9+89.4</f>
        <v>141.3</v>
      </c>
      <c r="E36" s="91">
        <f t="shared" si="2"/>
        <v>140.78893616173292</v>
      </c>
      <c r="F36" s="115">
        <v>118.64</v>
      </c>
      <c r="G36" s="91">
        <f t="shared" si="1"/>
        <v>119.09979770734998</v>
      </c>
    </row>
    <row r="37" spans="1:7" s="82" customFormat="1" ht="33.75" customHeight="1">
      <c r="A37" s="80"/>
      <c r="B37" s="201" t="s">
        <v>79</v>
      </c>
      <c r="C37" s="202"/>
      <c r="D37" s="202"/>
      <c r="E37" s="202"/>
      <c r="F37" s="202"/>
      <c r="G37" s="202"/>
    </row>
    <row r="38" spans="1:7" s="82" customFormat="1" ht="39.75" customHeight="1">
      <c r="A38" s="80">
        <v>14</v>
      </c>
      <c r="B38" s="92" t="s">
        <v>140</v>
      </c>
      <c r="C38" s="94">
        <v>2</v>
      </c>
      <c r="D38" s="149">
        <v>2</v>
      </c>
      <c r="E38" s="91">
        <f>(D38/C38)*100</f>
        <v>100</v>
      </c>
      <c r="F38" s="115">
        <v>2</v>
      </c>
      <c r="G38" s="91">
        <f>D38/F38*100</f>
        <v>100</v>
      </c>
    </row>
    <row r="39" spans="1:7" s="82" customFormat="1" ht="39.75" customHeight="1">
      <c r="A39" s="80">
        <v>15</v>
      </c>
      <c r="B39" s="92" t="s">
        <v>80</v>
      </c>
      <c r="C39" s="94">
        <v>1.263</v>
      </c>
      <c r="D39" s="149">
        <v>1.065</v>
      </c>
      <c r="E39" s="91">
        <f aca="true" t="shared" si="3" ref="E39:E45">(D39/C39)*100</f>
        <v>84.32304038004752</v>
      </c>
      <c r="F39" s="115">
        <v>1.184</v>
      </c>
      <c r="G39" s="91">
        <f aca="true" t="shared" si="4" ref="G39:G83">D39/F39*100</f>
        <v>89.94932432432432</v>
      </c>
    </row>
    <row r="40" spans="1:7" s="82" customFormat="1" ht="39.75" customHeight="1">
      <c r="A40" s="80">
        <v>16</v>
      </c>
      <c r="B40" s="92" t="s">
        <v>81</v>
      </c>
      <c r="C40" s="94">
        <v>301</v>
      </c>
      <c r="D40" s="149">
        <f>38.95+251.1</f>
        <v>290.05</v>
      </c>
      <c r="E40" s="91">
        <f t="shared" si="3"/>
        <v>96.36212624584718</v>
      </c>
      <c r="F40" s="115">
        <v>309.2</v>
      </c>
      <c r="G40" s="91">
        <f t="shared" si="4"/>
        <v>93.8065976714101</v>
      </c>
    </row>
    <row r="41" spans="1:7" s="82" customFormat="1" ht="39.75" customHeight="1">
      <c r="A41" s="80">
        <v>17</v>
      </c>
      <c r="B41" s="92" t="s">
        <v>82</v>
      </c>
      <c r="C41" s="94">
        <v>11.033</v>
      </c>
      <c r="D41" s="149">
        <v>4.426</v>
      </c>
      <c r="E41" s="91">
        <f t="shared" si="3"/>
        <v>40.11601558959485</v>
      </c>
      <c r="F41" s="115">
        <v>7.561</v>
      </c>
      <c r="G41" s="91">
        <f t="shared" si="4"/>
        <v>58.537230525062824</v>
      </c>
    </row>
    <row r="42" spans="1:7" s="82" customFormat="1" ht="39.75" customHeight="1">
      <c r="A42" s="80">
        <v>18</v>
      </c>
      <c r="B42" s="92" t="s">
        <v>83</v>
      </c>
      <c r="C42" s="94">
        <v>98.8</v>
      </c>
      <c r="D42" s="149">
        <v>215.3</v>
      </c>
      <c r="E42" s="91">
        <f t="shared" si="3"/>
        <v>217.91497975708504</v>
      </c>
      <c r="F42" s="115">
        <v>184.4</v>
      </c>
      <c r="G42" s="91">
        <f t="shared" si="4"/>
        <v>116.75704989154015</v>
      </c>
    </row>
    <row r="43" spans="1:7" s="82" customFormat="1" ht="39.75" customHeight="1">
      <c r="A43" s="80">
        <v>19</v>
      </c>
      <c r="B43" s="92" t="s">
        <v>94</v>
      </c>
      <c r="C43" s="94">
        <v>700</v>
      </c>
      <c r="D43" s="149">
        <v>689.3</v>
      </c>
      <c r="E43" s="91">
        <f t="shared" si="3"/>
        <v>98.47142857142856</v>
      </c>
      <c r="F43" s="115">
        <v>613.6</v>
      </c>
      <c r="G43" s="91">
        <f t="shared" si="4"/>
        <v>112.33702737940025</v>
      </c>
    </row>
    <row r="44" spans="1:7" s="82" customFormat="1" ht="39.75" customHeight="1">
      <c r="A44" s="80">
        <v>20</v>
      </c>
      <c r="B44" s="92" t="s">
        <v>84</v>
      </c>
      <c r="C44" s="94">
        <v>123.7</v>
      </c>
      <c r="D44" s="149">
        <v>216.783</v>
      </c>
      <c r="E44" s="91">
        <f t="shared" si="3"/>
        <v>175.2489894907033</v>
      </c>
      <c r="F44" s="115">
        <v>114.602</v>
      </c>
      <c r="G44" s="91">
        <f t="shared" si="4"/>
        <v>189.16162021605206</v>
      </c>
    </row>
    <row r="45" spans="1:7" s="82" customFormat="1" ht="39.75" customHeight="1">
      <c r="A45" s="80">
        <v>21</v>
      </c>
      <c r="B45" s="92" t="s">
        <v>85</v>
      </c>
      <c r="C45" s="94">
        <v>81.6</v>
      </c>
      <c r="D45" s="149">
        <v>95.561</v>
      </c>
      <c r="E45" s="91">
        <f t="shared" si="3"/>
        <v>117.10906862745101</v>
      </c>
      <c r="F45" s="115">
        <v>115.1</v>
      </c>
      <c r="G45" s="91">
        <f t="shared" si="4"/>
        <v>83.02432667245874</v>
      </c>
    </row>
    <row r="46" spans="1:7" s="99" customFormat="1" ht="18" customHeight="1">
      <c r="A46" s="96"/>
      <c r="B46" s="97" t="s">
        <v>60</v>
      </c>
      <c r="C46" s="109"/>
      <c r="D46" s="150"/>
      <c r="E46" s="98"/>
      <c r="F46" s="114"/>
      <c r="G46" s="98"/>
    </row>
    <row r="47" spans="1:7" s="82" customFormat="1" ht="51.75" customHeight="1">
      <c r="A47" s="80">
        <v>22</v>
      </c>
      <c r="B47" s="100" t="s">
        <v>51</v>
      </c>
      <c r="C47" s="110">
        <v>3151.6903</v>
      </c>
      <c r="D47" s="134">
        <v>2669.8545</v>
      </c>
      <c r="E47" s="91">
        <f>(D47/C47)*100</f>
        <v>84.71182907787608</v>
      </c>
      <c r="F47" s="115">
        <v>3038.335</v>
      </c>
      <c r="G47" s="91">
        <f t="shared" si="4"/>
        <v>87.87228860543685</v>
      </c>
    </row>
    <row r="48" spans="1:7" s="82" customFormat="1" ht="15" customHeight="1">
      <c r="A48" s="80"/>
      <c r="B48" s="79" t="s">
        <v>7</v>
      </c>
      <c r="C48" s="112"/>
      <c r="D48" s="134"/>
      <c r="E48" s="91"/>
      <c r="F48" s="115"/>
      <c r="G48" s="91"/>
    </row>
    <row r="49" spans="1:7" s="82" customFormat="1" ht="54" customHeight="1">
      <c r="A49" s="80">
        <v>23</v>
      </c>
      <c r="B49" s="79" t="s">
        <v>139</v>
      </c>
      <c r="C49" s="110">
        <v>2925.438</v>
      </c>
      <c r="D49" s="134">
        <v>2224.369</v>
      </c>
      <c r="E49" s="91">
        <f>(D49/C49)*100</f>
        <v>76.03541760242398</v>
      </c>
      <c r="F49" s="115">
        <v>2755.659</v>
      </c>
      <c r="G49" s="91">
        <f t="shared" si="4"/>
        <v>80.7200382921109</v>
      </c>
    </row>
    <row r="50" spans="1:7" s="82" customFormat="1" ht="39.75" customHeight="1">
      <c r="A50" s="80">
        <v>24</v>
      </c>
      <c r="B50" s="79" t="s">
        <v>55</v>
      </c>
      <c r="C50" s="110">
        <v>226.252</v>
      </c>
      <c r="D50" s="134">
        <v>445.486</v>
      </c>
      <c r="E50" s="91">
        <f>(D50/C50)*100</f>
        <v>196.89814896663896</v>
      </c>
      <c r="F50" s="115">
        <v>282.676</v>
      </c>
      <c r="G50" s="91">
        <f t="shared" si="4"/>
        <v>157.5959756045791</v>
      </c>
    </row>
    <row r="51" spans="1:7" ht="27" customHeight="1">
      <c r="A51" s="66"/>
      <c r="B51" s="193" t="s">
        <v>8</v>
      </c>
      <c r="C51" s="194"/>
      <c r="D51" s="194"/>
      <c r="E51" s="194"/>
      <c r="F51" s="194"/>
      <c r="G51" s="194"/>
    </row>
    <row r="52" spans="1:7" ht="53.25" customHeight="1">
      <c r="A52" s="66">
        <v>25</v>
      </c>
      <c r="B52" s="139" t="s">
        <v>9</v>
      </c>
      <c r="C52" s="140">
        <v>113.424</v>
      </c>
      <c r="D52" s="134">
        <v>109.8247</v>
      </c>
      <c r="E52" s="137">
        <f>(D52/C52)*100</f>
        <v>96.82668571025532</v>
      </c>
      <c r="F52" s="134">
        <v>115.157</v>
      </c>
      <c r="G52" s="137">
        <f t="shared" si="4"/>
        <v>95.36953897722242</v>
      </c>
    </row>
    <row r="53" spans="1:7" ht="15" customHeight="1" hidden="1">
      <c r="A53" s="69"/>
      <c r="B53" s="141" t="s">
        <v>10</v>
      </c>
      <c r="C53" s="142"/>
      <c r="D53" s="134"/>
      <c r="E53" s="137" t="e">
        <f aca="true" t="shared" si="5" ref="E53:E83">(D53/C53)*100</f>
        <v>#DIV/0!</v>
      </c>
      <c r="F53" s="134"/>
      <c r="G53" s="137" t="e">
        <f t="shared" si="4"/>
        <v>#DIV/0!</v>
      </c>
    </row>
    <row r="54" spans="1:7" ht="15">
      <c r="A54" s="66">
        <v>26</v>
      </c>
      <c r="B54" s="139" t="s">
        <v>11</v>
      </c>
      <c r="C54" s="140">
        <v>2.876</v>
      </c>
      <c r="D54" s="134">
        <v>3.328</v>
      </c>
      <c r="E54" s="137">
        <f t="shared" si="5"/>
        <v>115.7162726008345</v>
      </c>
      <c r="F54" s="134">
        <v>3.084</v>
      </c>
      <c r="G54" s="137">
        <f t="shared" si="4"/>
        <v>107.9118028534371</v>
      </c>
    </row>
    <row r="55" spans="1:7" ht="15">
      <c r="A55" s="66">
        <v>27</v>
      </c>
      <c r="B55" s="139" t="s">
        <v>12</v>
      </c>
      <c r="C55" s="140">
        <v>75.698</v>
      </c>
      <c r="D55" s="134">
        <v>75.921</v>
      </c>
      <c r="E55" s="137">
        <f t="shared" si="5"/>
        <v>100.29459166688686</v>
      </c>
      <c r="F55" s="134">
        <v>122.289</v>
      </c>
      <c r="G55" s="137">
        <f t="shared" si="4"/>
        <v>62.083261781517564</v>
      </c>
    </row>
    <row r="56" spans="1:7" ht="30">
      <c r="A56" s="66">
        <v>28</v>
      </c>
      <c r="B56" s="139" t="s">
        <v>13</v>
      </c>
      <c r="C56" s="140">
        <v>7.456</v>
      </c>
      <c r="D56" s="134">
        <v>11.306</v>
      </c>
      <c r="E56" s="137">
        <f t="shared" si="5"/>
        <v>151.6362660944206</v>
      </c>
      <c r="F56" s="134">
        <v>10.9</v>
      </c>
      <c r="G56" s="137">
        <f t="shared" si="4"/>
        <v>103.72477064220182</v>
      </c>
    </row>
    <row r="57" spans="1:7" ht="15">
      <c r="A57" s="66">
        <v>29</v>
      </c>
      <c r="B57" s="164" t="s">
        <v>61</v>
      </c>
      <c r="C57" s="143">
        <v>2.607</v>
      </c>
      <c r="D57" s="134">
        <v>2.2404</v>
      </c>
      <c r="E57" s="137">
        <f t="shared" si="5"/>
        <v>85.93785960874568</v>
      </c>
      <c r="F57" s="134">
        <v>2.9196</v>
      </c>
      <c r="G57" s="137">
        <f t="shared" si="4"/>
        <v>76.73653925195232</v>
      </c>
    </row>
    <row r="58" spans="1:7" ht="51.75" customHeight="1">
      <c r="A58" s="66">
        <v>30</v>
      </c>
      <c r="B58" s="176" t="s">
        <v>52</v>
      </c>
      <c r="C58" s="140">
        <v>0.181</v>
      </c>
      <c r="D58" s="134">
        <v>0.13</v>
      </c>
      <c r="E58" s="137">
        <f t="shared" si="5"/>
        <v>71.8232044198895</v>
      </c>
      <c r="F58" s="134">
        <v>0.4322</v>
      </c>
      <c r="G58" s="137">
        <f t="shared" si="4"/>
        <v>30.078667283664974</v>
      </c>
    </row>
    <row r="59" spans="1:7" ht="63.75" customHeight="1">
      <c r="A59" s="66">
        <v>31</v>
      </c>
      <c r="B59" s="136" t="s">
        <v>54</v>
      </c>
      <c r="C59" s="140">
        <v>0.162</v>
      </c>
      <c r="D59" s="134">
        <v>0.1224</v>
      </c>
      <c r="E59" s="137">
        <f t="shared" si="5"/>
        <v>75.55555555555556</v>
      </c>
      <c r="F59" s="134">
        <v>0.2307</v>
      </c>
      <c r="G59" s="137">
        <f t="shared" si="4"/>
        <v>53.05591677503251</v>
      </c>
    </row>
    <row r="60" spans="1:7" ht="27" customHeight="1">
      <c r="A60" s="66">
        <v>32</v>
      </c>
      <c r="B60" s="136" t="s">
        <v>14</v>
      </c>
      <c r="C60" s="140">
        <v>2.264</v>
      </c>
      <c r="D60" s="134">
        <v>1.988</v>
      </c>
      <c r="E60" s="137">
        <f t="shared" si="5"/>
        <v>87.80918727915194</v>
      </c>
      <c r="F60" s="134">
        <v>2.2567</v>
      </c>
      <c r="G60" s="137">
        <f t="shared" si="4"/>
        <v>88.09323348251873</v>
      </c>
    </row>
    <row r="61" spans="1:7" ht="15">
      <c r="A61" s="66">
        <v>33</v>
      </c>
      <c r="B61" s="139" t="s">
        <v>62</v>
      </c>
      <c r="C61" s="143">
        <v>4.03</v>
      </c>
      <c r="D61" s="134">
        <v>3.705</v>
      </c>
      <c r="E61" s="137">
        <f t="shared" si="5"/>
        <v>91.93548387096774</v>
      </c>
      <c r="F61" s="134">
        <v>2.3471</v>
      </c>
      <c r="G61" s="137">
        <f t="shared" si="4"/>
        <v>157.85437348216948</v>
      </c>
    </row>
    <row r="62" spans="1:7" ht="47.25" customHeight="1">
      <c r="A62" s="66">
        <v>34</v>
      </c>
      <c r="B62" s="136" t="s">
        <v>52</v>
      </c>
      <c r="C62" s="140">
        <v>0.182</v>
      </c>
      <c r="D62" s="134">
        <v>0.2508</v>
      </c>
      <c r="E62" s="137">
        <f t="shared" si="5"/>
        <v>137.8021978021978</v>
      </c>
      <c r="F62" s="134">
        <v>0.344</v>
      </c>
      <c r="G62" s="137">
        <f t="shared" si="4"/>
        <v>72.90697674418605</v>
      </c>
    </row>
    <row r="63" spans="1:7" ht="66.75" customHeight="1">
      <c r="A63" s="66">
        <v>35</v>
      </c>
      <c r="B63" s="136" t="s">
        <v>54</v>
      </c>
      <c r="C63" s="140">
        <v>2.505</v>
      </c>
      <c r="D63" s="134">
        <v>1.8427</v>
      </c>
      <c r="E63" s="137">
        <f t="shared" si="5"/>
        <v>73.56087824351297</v>
      </c>
      <c r="F63" s="134">
        <v>0.2381</v>
      </c>
      <c r="G63" s="137">
        <f t="shared" si="4"/>
        <v>773.9185216295674</v>
      </c>
    </row>
    <row r="64" spans="1:7" ht="29.25" customHeight="1">
      <c r="A64" s="66">
        <v>36</v>
      </c>
      <c r="B64" s="136" t="s">
        <v>14</v>
      </c>
      <c r="C64" s="140">
        <v>1.343</v>
      </c>
      <c r="D64" s="134">
        <v>1.6115</v>
      </c>
      <c r="E64" s="137">
        <f t="shared" si="5"/>
        <v>119.99255398361876</v>
      </c>
      <c r="F64" s="134">
        <v>1.765</v>
      </c>
      <c r="G64" s="137">
        <f t="shared" si="4"/>
        <v>91.30311614730878</v>
      </c>
    </row>
    <row r="65" spans="1:7" ht="29.25" customHeight="1">
      <c r="A65" s="66">
        <v>37</v>
      </c>
      <c r="B65" s="144" t="s">
        <v>63</v>
      </c>
      <c r="C65" s="140">
        <v>0.224</v>
      </c>
      <c r="D65" s="134">
        <v>0.2962</v>
      </c>
      <c r="E65" s="137">
        <f t="shared" si="5"/>
        <v>132.23214285714286</v>
      </c>
      <c r="F65" s="134">
        <v>0.3316</v>
      </c>
      <c r="G65" s="137">
        <f t="shared" si="4"/>
        <v>89.32448733413752</v>
      </c>
    </row>
    <row r="66" spans="1:7" s="138" customFormat="1" ht="60" customHeight="1">
      <c r="A66" s="135">
        <v>38</v>
      </c>
      <c r="B66" s="136" t="s">
        <v>54</v>
      </c>
      <c r="C66" s="167">
        <v>0</v>
      </c>
      <c r="D66" s="134">
        <v>0</v>
      </c>
      <c r="E66" s="134">
        <v>0</v>
      </c>
      <c r="F66" s="134">
        <v>0.0816</v>
      </c>
      <c r="G66" s="134">
        <f t="shared" si="4"/>
        <v>0</v>
      </c>
    </row>
    <row r="67" spans="1:7" ht="28.5" customHeight="1">
      <c r="A67" s="66">
        <v>39</v>
      </c>
      <c r="B67" s="136" t="s">
        <v>14</v>
      </c>
      <c r="C67" s="140">
        <v>0.224</v>
      </c>
      <c r="D67" s="134">
        <v>0.2962</v>
      </c>
      <c r="E67" s="137">
        <f t="shared" si="5"/>
        <v>132.23214285714286</v>
      </c>
      <c r="F67" s="134">
        <v>0.25</v>
      </c>
      <c r="G67" s="137">
        <f t="shared" si="4"/>
        <v>118.48</v>
      </c>
    </row>
    <row r="68" spans="1:7" ht="18.75" customHeight="1">
      <c r="A68" s="66">
        <v>40</v>
      </c>
      <c r="B68" s="145" t="s">
        <v>64</v>
      </c>
      <c r="C68" s="168">
        <v>0.0148</v>
      </c>
      <c r="D68" s="134">
        <v>0.0199</v>
      </c>
      <c r="E68" s="137">
        <f t="shared" si="5"/>
        <v>134.45945945945945</v>
      </c>
      <c r="F68" s="134">
        <v>0.01237</v>
      </c>
      <c r="G68" s="137">
        <f t="shared" si="4"/>
        <v>160.8730800323363</v>
      </c>
    </row>
    <row r="69" spans="1:7" s="138" customFormat="1" ht="49.5" customHeight="1">
      <c r="A69" s="135">
        <v>41</v>
      </c>
      <c r="B69" s="136" t="s">
        <v>52</v>
      </c>
      <c r="C69" s="169">
        <v>0</v>
      </c>
      <c r="D69" s="134">
        <v>0</v>
      </c>
      <c r="E69" s="137">
        <v>0</v>
      </c>
      <c r="F69" s="134">
        <v>0</v>
      </c>
      <c r="G69" s="137">
        <v>0</v>
      </c>
    </row>
    <row r="70" spans="1:7" s="138" customFormat="1" ht="63" customHeight="1">
      <c r="A70" s="135">
        <v>42</v>
      </c>
      <c r="B70" s="136" t="s">
        <v>54</v>
      </c>
      <c r="C70" s="169">
        <v>0</v>
      </c>
      <c r="D70" s="134">
        <v>0.0046</v>
      </c>
      <c r="E70" s="137">
        <v>0</v>
      </c>
      <c r="F70" s="134">
        <v>0</v>
      </c>
      <c r="G70" s="137">
        <v>0</v>
      </c>
    </row>
    <row r="71" spans="1:7" ht="38.25" customHeight="1">
      <c r="A71" s="66">
        <v>43</v>
      </c>
      <c r="B71" s="136" t="s">
        <v>14</v>
      </c>
      <c r="C71" s="169">
        <v>0.0148</v>
      </c>
      <c r="D71" s="134">
        <v>0.0153</v>
      </c>
      <c r="E71" s="137">
        <f t="shared" si="5"/>
        <v>103.37837837837837</v>
      </c>
      <c r="F71" s="134">
        <v>0.01237</v>
      </c>
      <c r="G71" s="137">
        <f t="shared" si="4"/>
        <v>123.68633791430881</v>
      </c>
    </row>
    <row r="72" spans="1:7" ht="16.5" customHeight="1">
      <c r="A72" s="66">
        <v>44</v>
      </c>
      <c r="B72" s="139" t="s">
        <v>65</v>
      </c>
      <c r="C72" s="146">
        <v>1.2523</v>
      </c>
      <c r="D72" s="134">
        <v>1.3863</v>
      </c>
      <c r="E72" s="137">
        <f t="shared" si="5"/>
        <v>110.70031142697438</v>
      </c>
      <c r="F72" s="134">
        <v>1.2751</v>
      </c>
      <c r="G72" s="137">
        <f t="shared" si="4"/>
        <v>108.72088463649912</v>
      </c>
    </row>
    <row r="73" spans="1:7" ht="41.25" customHeight="1">
      <c r="A73" s="66">
        <v>45</v>
      </c>
      <c r="B73" s="136" t="s">
        <v>52</v>
      </c>
      <c r="C73" s="146">
        <v>0.215</v>
      </c>
      <c r="D73" s="134">
        <v>0.317</v>
      </c>
      <c r="E73" s="137">
        <f t="shared" si="5"/>
        <v>147.4418604651163</v>
      </c>
      <c r="F73" s="134">
        <v>0.3166</v>
      </c>
      <c r="G73" s="137">
        <f t="shared" si="4"/>
        <v>100.12634238787112</v>
      </c>
    </row>
    <row r="74" spans="1:7" ht="61.5" customHeight="1">
      <c r="A74" s="66">
        <v>46</v>
      </c>
      <c r="B74" s="136" t="s">
        <v>54</v>
      </c>
      <c r="C74" s="147">
        <v>0.0003</v>
      </c>
      <c r="D74" s="134">
        <v>0.0313</v>
      </c>
      <c r="E74" s="137">
        <f t="shared" si="5"/>
        <v>10433.333333333334</v>
      </c>
      <c r="F74" s="134">
        <v>0.0015</v>
      </c>
      <c r="G74" s="137">
        <f t="shared" si="4"/>
        <v>2086.6666666666665</v>
      </c>
    </row>
    <row r="75" spans="1:7" ht="36.75" customHeight="1">
      <c r="A75" s="66">
        <v>47</v>
      </c>
      <c r="B75" s="136" t="s">
        <v>14</v>
      </c>
      <c r="C75" s="140">
        <v>1.037</v>
      </c>
      <c r="D75" s="134">
        <v>1.038</v>
      </c>
      <c r="E75" s="137">
        <f t="shared" si="5"/>
        <v>100.09643201542913</v>
      </c>
      <c r="F75" s="134">
        <v>0.957</v>
      </c>
      <c r="G75" s="137">
        <f t="shared" si="4"/>
        <v>108.4639498432602</v>
      </c>
    </row>
    <row r="76" spans="1:7" ht="17.25" customHeight="1">
      <c r="A76" s="66">
        <v>48</v>
      </c>
      <c r="B76" s="139" t="s">
        <v>15</v>
      </c>
      <c r="C76" s="143">
        <v>8.835</v>
      </c>
      <c r="D76" s="134">
        <v>8.639</v>
      </c>
      <c r="E76" s="137">
        <f t="shared" si="5"/>
        <v>97.78155065082058</v>
      </c>
      <c r="F76" s="134">
        <v>8.7674</v>
      </c>
      <c r="G76" s="137">
        <f t="shared" si="4"/>
        <v>98.53548372379495</v>
      </c>
    </row>
    <row r="77" spans="1:7" ht="44.25" customHeight="1">
      <c r="A77" s="66">
        <v>49</v>
      </c>
      <c r="B77" s="136" t="s">
        <v>52</v>
      </c>
      <c r="C77" s="140">
        <v>7.566</v>
      </c>
      <c r="D77" s="134">
        <v>7.597</v>
      </c>
      <c r="E77" s="137">
        <f t="shared" si="5"/>
        <v>100.40972772931536</v>
      </c>
      <c r="F77" s="134">
        <v>7.6128</v>
      </c>
      <c r="G77" s="137">
        <f t="shared" si="4"/>
        <v>99.79245481294662</v>
      </c>
    </row>
    <row r="78" spans="1:7" s="82" customFormat="1" ht="70.5" customHeight="1">
      <c r="A78" s="80">
        <v>50</v>
      </c>
      <c r="B78" s="136" t="s">
        <v>54</v>
      </c>
      <c r="C78" s="140">
        <v>0.136</v>
      </c>
      <c r="D78" s="134">
        <v>0</v>
      </c>
      <c r="E78" s="137">
        <f t="shared" si="5"/>
        <v>0</v>
      </c>
      <c r="F78" s="134">
        <v>0.1137</v>
      </c>
      <c r="G78" s="137">
        <f t="shared" si="4"/>
        <v>0</v>
      </c>
    </row>
    <row r="79" spans="1:7" ht="33.75" customHeight="1">
      <c r="A79" s="66">
        <v>51</v>
      </c>
      <c r="B79" s="136" t="s">
        <v>14</v>
      </c>
      <c r="C79" s="140">
        <v>1.133</v>
      </c>
      <c r="D79" s="134">
        <v>1.042</v>
      </c>
      <c r="E79" s="137">
        <f t="shared" si="5"/>
        <v>91.96822594880848</v>
      </c>
      <c r="F79" s="134">
        <v>1.0409</v>
      </c>
      <c r="G79" s="137">
        <f t="shared" si="4"/>
        <v>100.10567777884525</v>
      </c>
    </row>
    <row r="80" spans="1:7" ht="15">
      <c r="A80" s="66">
        <v>52</v>
      </c>
      <c r="B80" s="139" t="s">
        <v>56</v>
      </c>
      <c r="C80" s="143">
        <v>3.45</v>
      </c>
      <c r="D80" s="134">
        <v>3.702</v>
      </c>
      <c r="E80" s="137">
        <f t="shared" si="5"/>
        <v>107.30434782608695</v>
      </c>
      <c r="F80" s="134">
        <v>3.48</v>
      </c>
      <c r="G80" s="137">
        <f t="shared" si="4"/>
        <v>106.37931034482759</v>
      </c>
    </row>
    <row r="81" spans="1:7" ht="69" customHeight="1" hidden="1">
      <c r="A81" s="66">
        <v>57</v>
      </c>
      <c r="B81" s="136" t="s">
        <v>54</v>
      </c>
      <c r="C81" s="140">
        <v>0</v>
      </c>
      <c r="D81" s="134"/>
      <c r="E81" s="137" t="e">
        <f t="shared" si="5"/>
        <v>#DIV/0!</v>
      </c>
      <c r="F81" s="134"/>
      <c r="G81" s="137" t="e">
        <f t="shared" si="4"/>
        <v>#DIV/0!</v>
      </c>
    </row>
    <row r="82" spans="1:7" ht="34.5" customHeight="1">
      <c r="A82" s="69">
        <v>53</v>
      </c>
      <c r="B82" s="136" t="s">
        <v>14</v>
      </c>
      <c r="C82" s="140">
        <v>3.45</v>
      </c>
      <c r="D82" s="134">
        <v>3.702</v>
      </c>
      <c r="E82" s="137">
        <f t="shared" si="5"/>
        <v>107.30434782608695</v>
      </c>
      <c r="F82" s="134">
        <v>3.48</v>
      </c>
      <c r="G82" s="137">
        <f t="shared" si="4"/>
        <v>106.37931034482759</v>
      </c>
    </row>
    <row r="83" spans="1:7" ht="32.25" customHeight="1">
      <c r="A83" s="66">
        <v>54</v>
      </c>
      <c r="B83" s="144" t="s">
        <v>58</v>
      </c>
      <c r="C83" s="143">
        <v>117.3</v>
      </c>
      <c r="D83" s="134">
        <v>310</v>
      </c>
      <c r="E83" s="137">
        <f t="shared" si="5"/>
        <v>264.27962489343565</v>
      </c>
      <c r="F83" s="134">
        <v>19</v>
      </c>
      <c r="G83" s="137">
        <f t="shared" si="4"/>
        <v>1631.5789473684208</v>
      </c>
    </row>
    <row r="84" spans="1:7" ht="36" customHeight="1">
      <c r="A84" s="68"/>
      <c r="B84" s="195" t="s">
        <v>53</v>
      </c>
      <c r="C84" s="196"/>
      <c r="D84" s="196"/>
      <c r="E84" s="196"/>
      <c r="F84" s="196"/>
      <c r="G84" s="196"/>
    </row>
    <row r="85" spans="1:7" ht="22.5" customHeight="1">
      <c r="A85" s="66">
        <v>55</v>
      </c>
      <c r="B85" s="139" t="s">
        <v>16</v>
      </c>
      <c r="C85" s="148">
        <v>3017</v>
      </c>
      <c r="D85" s="149">
        <v>3381</v>
      </c>
      <c r="E85" s="137">
        <f>(D85/C85)*100</f>
        <v>112.06496519721578</v>
      </c>
      <c r="F85" s="134">
        <v>3121</v>
      </c>
      <c r="G85" s="137">
        <f>D85/F85*100</f>
        <v>108.33066324895866</v>
      </c>
    </row>
    <row r="86" spans="1:7" ht="49.5" customHeight="1">
      <c r="A86" s="66">
        <v>56</v>
      </c>
      <c r="B86" s="144" t="s">
        <v>52</v>
      </c>
      <c r="C86" s="149">
        <v>2693</v>
      </c>
      <c r="D86" s="149">
        <v>2868</v>
      </c>
      <c r="E86" s="137">
        <f aca="true" t="shared" si="6" ref="E86:E94">(D86/C86)*100</f>
        <v>106.498329001114</v>
      </c>
      <c r="F86" s="134">
        <v>2804</v>
      </c>
      <c r="G86" s="137">
        <f aca="true" t="shared" si="7" ref="G86:G122">D86/F86*100</f>
        <v>102.28245363766048</v>
      </c>
    </row>
    <row r="87" spans="1:7" ht="60">
      <c r="A87" s="66">
        <v>57</v>
      </c>
      <c r="B87" s="136" t="s">
        <v>54</v>
      </c>
      <c r="C87" s="149">
        <v>35</v>
      </c>
      <c r="D87" s="149">
        <v>143</v>
      </c>
      <c r="E87" s="137">
        <f t="shared" si="6"/>
        <v>408.57142857142856</v>
      </c>
      <c r="F87" s="134">
        <v>25</v>
      </c>
      <c r="G87" s="137">
        <f t="shared" si="7"/>
        <v>572</v>
      </c>
    </row>
    <row r="88" spans="1:7" ht="28.5" customHeight="1">
      <c r="A88" s="66">
        <v>58</v>
      </c>
      <c r="B88" s="136" t="s">
        <v>14</v>
      </c>
      <c r="C88" s="149">
        <v>289</v>
      </c>
      <c r="D88" s="149">
        <v>370</v>
      </c>
      <c r="E88" s="137">
        <f t="shared" si="6"/>
        <v>128.02768166089967</v>
      </c>
      <c r="F88" s="134">
        <v>292</v>
      </c>
      <c r="G88" s="137">
        <f t="shared" si="7"/>
        <v>126.71232876712328</v>
      </c>
    </row>
    <row r="89" spans="1:7" ht="45">
      <c r="A89" s="66">
        <v>59</v>
      </c>
      <c r="B89" s="139" t="s">
        <v>17</v>
      </c>
      <c r="C89" s="148">
        <v>1516</v>
      </c>
      <c r="D89" s="149">
        <v>1692</v>
      </c>
      <c r="E89" s="137">
        <f t="shared" si="6"/>
        <v>111.6094986807388</v>
      </c>
      <c r="F89" s="134">
        <v>1621</v>
      </c>
      <c r="G89" s="137">
        <f t="shared" si="7"/>
        <v>104.38001233806293</v>
      </c>
    </row>
    <row r="90" spans="1:7" ht="45" customHeight="1">
      <c r="A90" s="66">
        <v>60</v>
      </c>
      <c r="B90" s="136" t="s">
        <v>52</v>
      </c>
      <c r="C90" s="149">
        <v>1300</v>
      </c>
      <c r="D90" s="149">
        <v>1506</v>
      </c>
      <c r="E90" s="137">
        <f t="shared" si="6"/>
        <v>115.84615384615384</v>
      </c>
      <c r="F90" s="134">
        <v>1419</v>
      </c>
      <c r="G90" s="137">
        <f t="shared" si="7"/>
        <v>106.13107822410149</v>
      </c>
    </row>
    <row r="91" spans="1:7" ht="60" customHeight="1">
      <c r="A91" s="66">
        <v>61</v>
      </c>
      <c r="B91" s="136" t="s">
        <v>54</v>
      </c>
      <c r="C91" s="149">
        <v>25</v>
      </c>
      <c r="D91" s="149">
        <v>8</v>
      </c>
      <c r="E91" s="137">
        <f t="shared" si="6"/>
        <v>32</v>
      </c>
      <c r="F91" s="134">
        <v>25</v>
      </c>
      <c r="G91" s="137">
        <f t="shared" si="7"/>
        <v>32</v>
      </c>
    </row>
    <row r="92" spans="1:7" ht="28.5" customHeight="1">
      <c r="A92" s="66">
        <v>62</v>
      </c>
      <c r="B92" s="136" t="s">
        <v>14</v>
      </c>
      <c r="C92" s="149">
        <v>191</v>
      </c>
      <c r="D92" s="149">
        <v>178</v>
      </c>
      <c r="E92" s="137">
        <f t="shared" si="6"/>
        <v>93.19371727748691</v>
      </c>
      <c r="F92" s="134">
        <v>177</v>
      </c>
      <c r="G92" s="137">
        <f t="shared" si="7"/>
        <v>100.56497175141243</v>
      </c>
    </row>
    <row r="93" spans="1:7" ht="15.75" customHeight="1">
      <c r="A93" s="66">
        <v>63</v>
      </c>
      <c r="B93" s="139" t="s">
        <v>18</v>
      </c>
      <c r="C93" s="149">
        <v>308</v>
      </c>
      <c r="D93" s="149">
        <v>1412</v>
      </c>
      <c r="E93" s="137">
        <f t="shared" si="6"/>
        <v>458.4415584415584</v>
      </c>
      <c r="F93" s="134">
        <v>1307</v>
      </c>
      <c r="G93" s="137">
        <f t="shared" si="7"/>
        <v>108.0336648814078</v>
      </c>
    </row>
    <row r="94" spans="1:7" ht="15.75" customHeight="1">
      <c r="A94" s="66">
        <v>64</v>
      </c>
      <c r="B94" s="139" t="s">
        <v>19</v>
      </c>
      <c r="C94" s="149">
        <v>35</v>
      </c>
      <c r="D94" s="149">
        <v>45.03</v>
      </c>
      <c r="E94" s="137">
        <f t="shared" si="6"/>
        <v>128.65714285714287</v>
      </c>
      <c r="F94" s="134">
        <v>45</v>
      </c>
      <c r="G94" s="137">
        <f t="shared" si="7"/>
        <v>100.06666666666666</v>
      </c>
    </row>
    <row r="95" spans="1:7" ht="15.75" customHeight="1">
      <c r="A95" s="66"/>
      <c r="B95" s="73" t="s">
        <v>86</v>
      </c>
      <c r="C95" s="84"/>
      <c r="D95" s="151"/>
      <c r="E95" s="85"/>
      <c r="F95" s="116"/>
      <c r="G95" s="85"/>
    </row>
    <row r="96" spans="1:7" s="82" customFormat="1" ht="28.5" customHeight="1">
      <c r="A96" s="80">
        <v>65</v>
      </c>
      <c r="B96" s="78" t="s">
        <v>87</v>
      </c>
      <c r="C96" s="84">
        <v>135.9</v>
      </c>
      <c r="D96" s="177">
        <v>143</v>
      </c>
      <c r="E96" s="129">
        <f>(D96/C96)*100</f>
        <v>105.22442972774098</v>
      </c>
      <c r="F96" s="84">
        <v>129.2</v>
      </c>
      <c r="G96" s="91">
        <f t="shared" si="7"/>
        <v>110.68111455108361</v>
      </c>
    </row>
    <row r="97" spans="1:7" s="82" customFormat="1" ht="45">
      <c r="A97" s="80">
        <v>66</v>
      </c>
      <c r="B97" s="78" t="s">
        <v>88</v>
      </c>
      <c r="C97" s="84">
        <v>34</v>
      </c>
      <c r="D97" s="149">
        <v>33.2</v>
      </c>
      <c r="E97" s="91">
        <f>(D97/C97)*100</f>
        <v>97.64705882352942</v>
      </c>
      <c r="F97" s="84">
        <v>33.8</v>
      </c>
      <c r="G97" s="91">
        <f>D97/F97*100</f>
        <v>98.22485207100593</v>
      </c>
    </row>
    <row r="98" spans="1:7" ht="30" hidden="1">
      <c r="A98" s="66">
        <v>71</v>
      </c>
      <c r="B98" s="103" t="s">
        <v>133</v>
      </c>
      <c r="C98" s="91">
        <v>107.5</v>
      </c>
      <c r="D98" s="133"/>
      <c r="E98" s="108" t="s">
        <v>95</v>
      </c>
      <c r="F98" s="117" t="s">
        <v>95</v>
      </c>
      <c r="G98" s="108" t="s">
        <v>95</v>
      </c>
    </row>
    <row r="99" spans="1:7" s="82" customFormat="1" ht="30" customHeight="1">
      <c r="A99" s="80"/>
      <c r="B99" s="88" t="s">
        <v>89</v>
      </c>
      <c r="C99" s="84"/>
      <c r="D99" s="151"/>
      <c r="E99" s="89"/>
      <c r="F99" s="116"/>
      <c r="G99" s="89"/>
    </row>
    <row r="100" spans="1:7" ht="45">
      <c r="A100" s="66">
        <v>67</v>
      </c>
      <c r="B100" s="78" t="s">
        <v>128</v>
      </c>
      <c r="C100" s="84">
        <v>3382.2552</v>
      </c>
      <c r="D100" s="149">
        <v>3414.385</v>
      </c>
      <c r="E100" s="87">
        <f>(D100/C100)*100</f>
        <v>100.94995197287302</v>
      </c>
      <c r="F100" s="84">
        <v>3191</v>
      </c>
      <c r="G100" s="87">
        <f t="shared" si="7"/>
        <v>107.00047007207773</v>
      </c>
    </row>
    <row r="101" spans="1:7" ht="30" hidden="1">
      <c r="A101" s="66">
        <v>68</v>
      </c>
      <c r="B101" s="78" t="s">
        <v>133</v>
      </c>
      <c r="C101" s="91">
        <v>101.9</v>
      </c>
      <c r="D101" s="131"/>
      <c r="E101" s="87" t="s">
        <v>95</v>
      </c>
      <c r="F101" s="91">
        <v>91</v>
      </c>
      <c r="G101" s="87" t="s">
        <v>95</v>
      </c>
    </row>
    <row r="102" spans="1:7" ht="32.25" customHeight="1">
      <c r="A102" s="66">
        <v>68</v>
      </c>
      <c r="B102" s="78" t="s">
        <v>130</v>
      </c>
      <c r="C102" s="84">
        <v>1132.5792</v>
      </c>
      <c r="D102" s="149">
        <v>1184.626</v>
      </c>
      <c r="E102" s="87">
        <f>(D102/C102)*100</f>
        <v>104.59542255411367</v>
      </c>
      <c r="F102" s="84">
        <v>927.2</v>
      </c>
      <c r="G102" s="87">
        <f t="shared" si="7"/>
        <v>127.76380500431405</v>
      </c>
    </row>
    <row r="103" spans="1:7" ht="45">
      <c r="A103" s="66">
        <v>69</v>
      </c>
      <c r="B103" s="78" t="s">
        <v>129</v>
      </c>
      <c r="C103" s="84">
        <v>106.118</v>
      </c>
      <c r="D103" s="149">
        <v>86.697</v>
      </c>
      <c r="E103" s="87">
        <f>(D103/C103)*100</f>
        <v>81.69867505983905</v>
      </c>
      <c r="F103" s="84">
        <v>101.85</v>
      </c>
      <c r="G103" s="87">
        <f t="shared" si="7"/>
        <v>85.12223858615612</v>
      </c>
    </row>
    <row r="104" spans="1:7" ht="30" hidden="1">
      <c r="A104" s="66">
        <v>71</v>
      </c>
      <c r="B104" s="78" t="s">
        <v>133</v>
      </c>
      <c r="C104" s="91">
        <v>99.5</v>
      </c>
      <c r="D104" s="131"/>
      <c r="E104" s="87" t="s">
        <v>95</v>
      </c>
      <c r="F104" s="91">
        <v>71.6</v>
      </c>
      <c r="G104" s="87" t="s">
        <v>95</v>
      </c>
    </row>
    <row r="105" spans="1:7" s="82" customFormat="1" ht="30">
      <c r="A105" s="80">
        <v>70</v>
      </c>
      <c r="B105" s="78" t="s">
        <v>131</v>
      </c>
      <c r="C105" s="84">
        <v>2.687</v>
      </c>
      <c r="D105" s="149">
        <v>4.797</v>
      </c>
      <c r="E105" s="87">
        <f>(D105/C105)*100</f>
        <v>178.52623743952364</v>
      </c>
      <c r="F105" s="84">
        <v>2.53</v>
      </c>
      <c r="G105" s="87">
        <f t="shared" si="7"/>
        <v>189.60474308300394</v>
      </c>
    </row>
    <row r="106" spans="1:7" ht="32.25" customHeight="1">
      <c r="A106" s="66"/>
      <c r="B106" s="88" t="s">
        <v>90</v>
      </c>
      <c r="C106" s="84"/>
      <c r="D106" s="151"/>
      <c r="E106" s="89"/>
      <c r="F106" s="116"/>
      <c r="G106" s="89"/>
    </row>
    <row r="107" spans="1:7" s="138" customFormat="1" ht="57" customHeight="1">
      <c r="A107" s="135">
        <v>71</v>
      </c>
      <c r="B107" s="164" t="s">
        <v>91</v>
      </c>
      <c r="C107" s="149">
        <v>480</v>
      </c>
      <c r="D107" s="149">
        <v>783.3</v>
      </c>
      <c r="E107" s="137">
        <f>(D107/C107)*100</f>
        <v>163.1875</v>
      </c>
      <c r="F107" s="149">
        <v>465.9</v>
      </c>
      <c r="G107" s="137">
        <f t="shared" si="7"/>
        <v>168.12620734063103</v>
      </c>
    </row>
    <row r="108" spans="1:7" s="138" customFormat="1" ht="41.25" customHeight="1" hidden="1">
      <c r="A108" s="135">
        <v>79</v>
      </c>
      <c r="B108" s="164" t="s">
        <v>132</v>
      </c>
      <c r="C108" s="137">
        <v>70</v>
      </c>
      <c r="D108" s="153"/>
      <c r="E108" s="165" t="s">
        <v>95</v>
      </c>
      <c r="F108" s="153">
        <v>45.6</v>
      </c>
      <c r="G108" s="165" t="s">
        <v>95</v>
      </c>
    </row>
    <row r="109" spans="1:7" s="138" customFormat="1" ht="75">
      <c r="A109" s="135">
        <v>72</v>
      </c>
      <c r="B109" s="164" t="s">
        <v>92</v>
      </c>
      <c r="C109" s="149">
        <v>391.5</v>
      </c>
      <c r="D109" s="149">
        <v>560.3</v>
      </c>
      <c r="E109" s="137">
        <f>(D109/C109)*100</f>
        <v>143.1162196679438</v>
      </c>
      <c r="F109" s="149">
        <v>399.45</v>
      </c>
      <c r="G109" s="137">
        <f t="shared" si="7"/>
        <v>140.26786831893853</v>
      </c>
    </row>
    <row r="110" spans="1:7" s="120" customFormat="1" ht="30" hidden="1">
      <c r="A110" s="118">
        <v>75</v>
      </c>
      <c r="B110" s="125" t="s">
        <v>132</v>
      </c>
      <c r="C110" s="122">
        <v>60</v>
      </c>
      <c r="D110" s="152"/>
      <c r="E110" s="126" t="s">
        <v>95</v>
      </c>
      <c r="F110" s="126">
        <v>45.6</v>
      </c>
      <c r="G110" s="126" t="s">
        <v>95</v>
      </c>
    </row>
    <row r="111" spans="1:7" ht="32.25" customHeight="1">
      <c r="A111" s="66"/>
      <c r="B111" s="73" t="s">
        <v>93</v>
      </c>
      <c r="C111" s="84"/>
      <c r="D111" s="151"/>
      <c r="E111" s="85"/>
      <c r="F111" s="116"/>
      <c r="G111" s="85"/>
    </row>
    <row r="112" spans="1:7" s="82" customFormat="1" ht="64.5" customHeight="1">
      <c r="A112" s="80">
        <v>73</v>
      </c>
      <c r="B112" s="78" t="s">
        <v>96</v>
      </c>
      <c r="C112" s="84">
        <v>162.8</v>
      </c>
      <c r="D112" s="149">
        <v>163.28</v>
      </c>
      <c r="E112" s="91">
        <f>(D112/C112)*100</f>
        <v>100.29484029484028</v>
      </c>
      <c r="F112" s="84">
        <v>183.3</v>
      </c>
      <c r="G112" s="91">
        <f t="shared" si="7"/>
        <v>89.07801418439716</v>
      </c>
    </row>
    <row r="113" spans="1:7" s="82" customFormat="1" ht="49.5" customHeight="1">
      <c r="A113" s="80">
        <v>74</v>
      </c>
      <c r="B113" s="78" t="s">
        <v>97</v>
      </c>
      <c r="C113" s="84">
        <v>32.3</v>
      </c>
      <c r="D113" s="149">
        <v>32.5</v>
      </c>
      <c r="E113" s="91">
        <f>(D113/C113)*100</f>
        <v>100.61919504643964</v>
      </c>
      <c r="F113" s="84">
        <v>32.7</v>
      </c>
      <c r="G113" s="91">
        <f t="shared" si="7"/>
        <v>99.38837920489296</v>
      </c>
    </row>
    <row r="114" spans="1:7" s="82" customFormat="1" ht="49.5" customHeight="1">
      <c r="A114" s="80">
        <v>75</v>
      </c>
      <c r="B114" s="78" t="s">
        <v>98</v>
      </c>
      <c r="C114" s="84">
        <v>9.825</v>
      </c>
      <c r="D114" s="149">
        <v>13.673</v>
      </c>
      <c r="E114" s="91">
        <f>(D114/C114)*100</f>
        <v>139.16539440203564</v>
      </c>
      <c r="F114" s="84">
        <v>10.771</v>
      </c>
      <c r="G114" s="91">
        <f t="shared" si="7"/>
        <v>126.94271655370903</v>
      </c>
    </row>
    <row r="115" spans="1:7" s="82" customFormat="1" ht="45">
      <c r="A115" s="80">
        <v>76</v>
      </c>
      <c r="B115" s="78" t="s">
        <v>99</v>
      </c>
      <c r="C115" s="84">
        <v>9.825</v>
      </c>
      <c r="D115" s="149">
        <v>13.673</v>
      </c>
      <c r="E115" s="91">
        <f>(D115/C115)*100</f>
        <v>139.16539440203564</v>
      </c>
      <c r="F115" s="84">
        <v>10.771</v>
      </c>
      <c r="G115" s="91">
        <f t="shared" si="7"/>
        <v>126.94271655370903</v>
      </c>
    </row>
    <row r="116" spans="1:7" s="82" customFormat="1" ht="66" customHeight="1">
      <c r="A116" s="80">
        <v>77</v>
      </c>
      <c r="B116" s="78" t="s">
        <v>100</v>
      </c>
      <c r="C116" s="84">
        <v>23.3</v>
      </c>
      <c r="D116" s="149">
        <v>23.3</v>
      </c>
      <c r="E116" s="91">
        <f>(D116/C116)*100</f>
        <v>100</v>
      </c>
      <c r="F116" s="84">
        <v>23.4</v>
      </c>
      <c r="G116" s="91">
        <f t="shared" si="7"/>
        <v>99.57264957264958</v>
      </c>
    </row>
    <row r="117" spans="1:7" ht="22.5" customHeight="1">
      <c r="A117" s="66"/>
      <c r="B117" s="73" t="s">
        <v>101</v>
      </c>
      <c r="C117" s="84"/>
      <c r="D117" s="151"/>
      <c r="E117" s="85"/>
      <c r="F117" s="116"/>
      <c r="G117" s="85"/>
    </row>
    <row r="118" spans="1:7" ht="45" customHeight="1">
      <c r="A118" s="66">
        <v>78</v>
      </c>
      <c r="B118" s="72" t="s">
        <v>121</v>
      </c>
      <c r="C118" s="84">
        <v>3068</v>
      </c>
      <c r="D118" s="149">
        <v>3296</v>
      </c>
      <c r="E118" s="87">
        <f>(D118/C118)*100</f>
        <v>107.4315514993481</v>
      </c>
      <c r="F118" s="84">
        <v>3073</v>
      </c>
      <c r="G118" s="87">
        <f t="shared" si="7"/>
        <v>107.25675235925804</v>
      </c>
    </row>
    <row r="119" spans="1:7" ht="60.75" customHeight="1">
      <c r="A119" s="66">
        <v>79</v>
      </c>
      <c r="B119" s="74" t="s">
        <v>120</v>
      </c>
      <c r="C119" s="84">
        <v>1430</v>
      </c>
      <c r="D119" s="149">
        <v>1407</v>
      </c>
      <c r="E119" s="87">
        <f>(D119/C119)*100</f>
        <v>98.39160839160839</v>
      </c>
      <c r="F119" s="84">
        <v>1430</v>
      </c>
      <c r="G119" s="87">
        <f t="shared" si="7"/>
        <v>98.39160839160839</v>
      </c>
    </row>
    <row r="120" spans="1:7" ht="66" customHeight="1">
      <c r="A120" s="66">
        <v>80</v>
      </c>
      <c r="B120" s="72" t="s">
        <v>122</v>
      </c>
      <c r="C120" s="84">
        <v>638</v>
      </c>
      <c r="D120" s="149">
        <v>638</v>
      </c>
      <c r="E120" s="87">
        <f>(D120/C120)*100</f>
        <v>100</v>
      </c>
      <c r="F120" s="84">
        <v>638</v>
      </c>
      <c r="G120" s="87">
        <f t="shared" si="7"/>
        <v>100</v>
      </c>
    </row>
    <row r="121" spans="1:7" ht="55.5" customHeight="1">
      <c r="A121" s="66">
        <v>81</v>
      </c>
      <c r="B121" s="72" t="s">
        <v>123</v>
      </c>
      <c r="C121" s="84">
        <v>1414</v>
      </c>
      <c r="D121" s="149">
        <v>1430</v>
      </c>
      <c r="E121" s="87">
        <f>(D121/C121)*100</f>
        <v>101.13154172560112</v>
      </c>
      <c r="F121" s="84">
        <v>1431</v>
      </c>
      <c r="G121" s="87">
        <f t="shared" si="7"/>
        <v>99.93011879804332</v>
      </c>
    </row>
    <row r="122" spans="1:7" ht="65.25" customHeight="1">
      <c r="A122" s="66">
        <v>82</v>
      </c>
      <c r="B122" s="74" t="s">
        <v>124</v>
      </c>
      <c r="C122" s="84">
        <v>5</v>
      </c>
      <c r="D122" s="149">
        <v>4</v>
      </c>
      <c r="E122" s="87">
        <f>(D122/C122)*100</f>
        <v>80</v>
      </c>
      <c r="F122" s="84">
        <v>5</v>
      </c>
      <c r="G122" s="87">
        <f t="shared" si="7"/>
        <v>80</v>
      </c>
    </row>
    <row r="123" spans="1:7" ht="49.5" customHeight="1">
      <c r="A123" s="66"/>
      <c r="B123" s="76" t="s">
        <v>102</v>
      </c>
      <c r="C123" s="84"/>
      <c r="D123" s="151"/>
      <c r="E123" s="85"/>
      <c r="F123" s="116"/>
      <c r="G123" s="85"/>
    </row>
    <row r="124" spans="1:7" ht="62.25" customHeight="1">
      <c r="A124" s="66">
        <v>83</v>
      </c>
      <c r="B124" s="72" t="s">
        <v>125</v>
      </c>
      <c r="C124" s="84">
        <v>288.2</v>
      </c>
      <c r="D124" s="149">
        <v>349.3</v>
      </c>
      <c r="E124" s="87">
        <f aca="true" t="shared" si="8" ref="E124:E129">(D124/C124)*100</f>
        <v>121.20055517002082</v>
      </c>
      <c r="F124" s="84">
        <v>304.4</v>
      </c>
      <c r="G124" s="87">
        <f>D124/F124*100</f>
        <v>114.7503285151117</v>
      </c>
    </row>
    <row r="125" spans="1:7" ht="49.5" customHeight="1">
      <c r="A125" s="66">
        <v>84</v>
      </c>
      <c r="B125" s="72" t="s">
        <v>118</v>
      </c>
      <c r="C125" s="84">
        <v>33.9</v>
      </c>
      <c r="D125" s="149">
        <v>31.7</v>
      </c>
      <c r="E125" s="87">
        <f t="shared" si="8"/>
        <v>93.5103244837758</v>
      </c>
      <c r="F125" s="84">
        <v>32.8</v>
      </c>
      <c r="G125" s="87">
        <f aca="true" t="shared" si="9" ref="G125:G142">D125/F125*100</f>
        <v>96.64634146341464</v>
      </c>
    </row>
    <row r="126" spans="1:7" ht="49.5" customHeight="1">
      <c r="A126" s="66">
        <v>85</v>
      </c>
      <c r="B126" s="72" t="s">
        <v>119</v>
      </c>
      <c r="C126" s="84">
        <v>82.7</v>
      </c>
      <c r="D126" s="149">
        <v>77.8</v>
      </c>
      <c r="E126" s="87">
        <f t="shared" si="8"/>
        <v>94.07496977025393</v>
      </c>
      <c r="F126" s="84">
        <v>80.6</v>
      </c>
      <c r="G126" s="87">
        <f t="shared" si="9"/>
        <v>96.52605459057072</v>
      </c>
    </row>
    <row r="127" spans="1:7" ht="49.5" customHeight="1">
      <c r="A127" s="66">
        <v>86</v>
      </c>
      <c r="B127" s="72" t="s">
        <v>145</v>
      </c>
      <c r="C127" s="84">
        <v>59.3</v>
      </c>
      <c r="D127" s="149">
        <v>60.9</v>
      </c>
      <c r="E127" s="87">
        <f t="shared" si="8"/>
        <v>102.6981450252951</v>
      </c>
      <c r="F127" s="84">
        <v>59.3</v>
      </c>
      <c r="G127" s="87">
        <f t="shared" si="9"/>
        <v>102.6981450252951</v>
      </c>
    </row>
    <row r="128" spans="1:7" s="82" customFormat="1" ht="49.5" customHeight="1">
      <c r="A128" s="80">
        <v>87</v>
      </c>
      <c r="B128" s="81" t="s">
        <v>103</v>
      </c>
      <c r="C128" s="84">
        <v>2886.3</v>
      </c>
      <c r="D128" s="149">
        <v>2886.3</v>
      </c>
      <c r="E128" s="91">
        <f t="shared" si="8"/>
        <v>100</v>
      </c>
      <c r="F128" s="84">
        <v>2886.3</v>
      </c>
      <c r="G128" s="91">
        <f t="shared" si="9"/>
        <v>100</v>
      </c>
    </row>
    <row r="129" spans="1:7" s="82" customFormat="1" ht="49.5" customHeight="1">
      <c r="A129" s="80">
        <v>88</v>
      </c>
      <c r="B129" s="81" t="s">
        <v>104</v>
      </c>
      <c r="C129" s="84">
        <v>46.4</v>
      </c>
      <c r="D129" s="149">
        <v>48.1</v>
      </c>
      <c r="E129" s="91">
        <f t="shared" si="8"/>
        <v>103.66379310344828</v>
      </c>
      <c r="F129" s="84">
        <v>41.9</v>
      </c>
      <c r="G129" s="91">
        <f t="shared" si="9"/>
        <v>114.79713603818615</v>
      </c>
    </row>
    <row r="130" spans="1:7" ht="49.5" customHeight="1">
      <c r="A130" s="66"/>
      <c r="B130" s="75" t="s">
        <v>105</v>
      </c>
      <c r="C130" s="84"/>
      <c r="D130" s="151"/>
      <c r="E130" s="85"/>
      <c r="F130" s="116"/>
      <c r="G130" s="85"/>
    </row>
    <row r="131" spans="1:7" s="82" customFormat="1" ht="49.5" customHeight="1">
      <c r="A131" s="80">
        <v>89</v>
      </c>
      <c r="B131" s="81" t="s">
        <v>106</v>
      </c>
      <c r="C131" s="84">
        <v>1349</v>
      </c>
      <c r="D131" s="149">
        <v>1462</v>
      </c>
      <c r="E131" s="87">
        <f>(D131/C131)*100</f>
        <v>108.3765752409192</v>
      </c>
      <c r="F131" s="84">
        <v>1407</v>
      </c>
      <c r="G131" s="87">
        <f t="shared" si="9"/>
        <v>103.909026297086</v>
      </c>
    </row>
    <row r="132" spans="1:7" s="82" customFormat="1" ht="58.5" customHeight="1">
      <c r="A132" s="80">
        <v>90</v>
      </c>
      <c r="B132" s="81" t="s">
        <v>107</v>
      </c>
      <c r="C132" s="84">
        <v>1755</v>
      </c>
      <c r="D132" s="149">
        <v>2106</v>
      </c>
      <c r="E132" s="87">
        <f>(D132/C132)*100</f>
        <v>120</v>
      </c>
      <c r="F132" s="84">
        <v>1826</v>
      </c>
      <c r="G132" s="87">
        <f t="shared" si="9"/>
        <v>115.33406352683461</v>
      </c>
    </row>
    <row r="133" spans="1:7" s="82" customFormat="1" ht="123.75" customHeight="1">
      <c r="A133" s="80">
        <v>91</v>
      </c>
      <c r="B133" s="81" t="s">
        <v>108</v>
      </c>
      <c r="C133" s="84">
        <v>26000</v>
      </c>
      <c r="D133" s="149">
        <v>32973</v>
      </c>
      <c r="E133" s="87">
        <f>(D133/C133)*100</f>
        <v>126.81923076923076</v>
      </c>
      <c r="F133" s="84">
        <v>27630</v>
      </c>
      <c r="G133" s="87">
        <f t="shared" si="9"/>
        <v>119.33767643865363</v>
      </c>
    </row>
    <row r="134" spans="1:7" ht="49.5" customHeight="1">
      <c r="A134" s="66" t="s">
        <v>141</v>
      </c>
      <c r="B134" s="76" t="s">
        <v>109</v>
      </c>
      <c r="C134" s="84"/>
      <c r="D134" s="151"/>
      <c r="E134" s="85"/>
      <c r="F134" s="116"/>
      <c r="G134" s="85"/>
    </row>
    <row r="135" spans="1:7" s="82" customFormat="1" ht="49.5" customHeight="1">
      <c r="A135" s="80">
        <v>92</v>
      </c>
      <c r="B135" s="81" t="s">
        <v>110</v>
      </c>
      <c r="C135" s="84">
        <v>24.92</v>
      </c>
      <c r="D135" s="149">
        <v>24.92</v>
      </c>
      <c r="E135" s="87">
        <f>(D135/C135)*100</f>
        <v>100</v>
      </c>
      <c r="F135" s="84">
        <v>24.82</v>
      </c>
      <c r="G135" s="87">
        <f t="shared" si="9"/>
        <v>100.40290088638196</v>
      </c>
    </row>
    <row r="136" spans="1:7" s="82" customFormat="1" ht="55.5" customHeight="1">
      <c r="A136" s="80">
        <v>93</v>
      </c>
      <c r="B136" s="81" t="s">
        <v>111</v>
      </c>
      <c r="C136" s="84">
        <v>220.7</v>
      </c>
      <c r="D136" s="149">
        <v>220.7</v>
      </c>
      <c r="E136" s="87">
        <f aca="true" t="shared" si="10" ref="E136:E142">(D136/C136)*100</f>
        <v>100</v>
      </c>
      <c r="F136" s="84">
        <v>220.2</v>
      </c>
      <c r="G136" s="87">
        <f t="shared" si="9"/>
        <v>100.22706630336057</v>
      </c>
    </row>
    <row r="137" spans="1:7" s="82" customFormat="1" ht="49.5" customHeight="1">
      <c r="A137" s="80">
        <v>94</v>
      </c>
      <c r="B137" s="81" t="s">
        <v>112</v>
      </c>
      <c r="C137" s="84">
        <v>21</v>
      </c>
      <c r="D137" s="149">
        <v>21</v>
      </c>
      <c r="E137" s="87">
        <f t="shared" si="10"/>
        <v>100</v>
      </c>
      <c r="F137" s="84">
        <v>21</v>
      </c>
      <c r="G137" s="87">
        <f t="shared" si="9"/>
        <v>100</v>
      </c>
    </row>
    <row r="138" spans="1:7" s="82" customFormat="1" ht="49.5" customHeight="1">
      <c r="A138" s="80">
        <v>95</v>
      </c>
      <c r="B138" s="81" t="s">
        <v>113</v>
      </c>
      <c r="C138" s="84">
        <v>202.02</v>
      </c>
      <c r="D138" s="149">
        <v>202.02</v>
      </c>
      <c r="E138" s="87">
        <f t="shared" si="10"/>
        <v>100</v>
      </c>
      <c r="F138" s="84">
        <v>202.02</v>
      </c>
      <c r="G138" s="87">
        <f t="shared" si="9"/>
        <v>100</v>
      </c>
    </row>
    <row r="139" spans="1:7" s="82" customFormat="1" ht="44.25" customHeight="1">
      <c r="A139" s="80">
        <v>96</v>
      </c>
      <c r="B139" s="81" t="s">
        <v>114</v>
      </c>
      <c r="C139" s="84">
        <v>165.04</v>
      </c>
      <c r="D139" s="149">
        <v>165.04</v>
      </c>
      <c r="E139" s="87">
        <f t="shared" si="10"/>
        <v>100</v>
      </c>
      <c r="F139" s="84">
        <v>165.04</v>
      </c>
      <c r="G139" s="87">
        <f t="shared" si="9"/>
        <v>100</v>
      </c>
    </row>
    <row r="140" spans="1:7" s="82" customFormat="1" ht="82.5" customHeight="1">
      <c r="A140" s="80">
        <v>97</v>
      </c>
      <c r="B140" s="81" t="s">
        <v>115</v>
      </c>
      <c r="C140" s="84">
        <v>89</v>
      </c>
      <c r="D140" s="149">
        <v>89</v>
      </c>
      <c r="E140" s="87">
        <f t="shared" si="10"/>
        <v>100</v>
      </c>
      <c r="F140" s="84">
        <v>88</v>
      </c>
      <c r="G140" s="87">
        <f t="shared" si="9"/>
        <v>101.13636363636364</v>
      </c>
    </row>
    <row r="141" spans="1:7" s="82" customFormat="1" ht="45">
      <c r="A141" s="80">
        <v>98</v>
      </c>
      <c r="B141" s="81" t="s">
        <v>116</v>
      </c>
      <c r="C141" s="84">
        <v>715</v>
      </c>
      <c r="D141" s="149">
        <v>714</v>
      </c>
      <c r="E141" s="87">
        <f t="shared" si="10"/>
        <v>99.86013986013987</v>
      </c>
      <c r="F141" s="84">
        <v>710</v>
      </c>
      <c r="G141" s="87">
        <f t="shared" si="9"/>
        <v>100.56338028169014</v>
      </c>
    </row>
    <row r="142" spans="1:7" s="82" customFormat="1" ht="66" customHeight="1">
      <c r="A142" s="80">
        <v>99</v>
      </c>
      <c r="B142" s="81" t="s">
        <v>117</v>
      </c>
      <c r="C142" s="113">
        <f>1236/29.49</f>
        <v>41.91251271617498</v>
      </c>
      <c r="D142" s="149">
        <v>42</v>
      </c>
      <c r="E142" s="87">
        <f t="shared" si="10"/>
        <v>100.20873786407765</v>
      </c>
      <c r="F142" s="84">
        <v>42</v>
      </c>
      <c r="G142" s="87">
        <f t="shared" si="9"/>
        <v>100</v>
      </c>
    </row>
    <row r="143" spans="1:7" s="82" customFormat="1" ht="30" customHeight="1">
      <c r="A143" s="170"/>
      <c r="B143" s="171"/>
      <c r="C143" s="172"/>
      <c r="D143" s="175"/>
      <c r="E143" s="173"/>
      <c r="F143" s="174"/>
      <c r="G143" s="173"/>
    </row>
    <row r="144" spans="1:7" ht="17.25" customHeight="1">
      <c r="A144" s="71"/>
      <c r="B144" s="70"/>
      <c r="C144" s="83"/>
      <c r="D144" s="154"/>
      <c r="E144" s="86"/>
      <c r="F144" s="102"/>
      <c r="G144" s="86"/>
    </row>
    <row r="145" spans="1:7" ht="17.25" customHeight="1">
      <c r="A145" s="71"/>
      <c r="B145" s="70" t="s">
        <v>147</v>
      </c>
      <c r="C145" s="83"/>
      <c r="D145" s="154"/>
      <c r="E145" s="86"/>
      <c r="F145" s="102"/>
      <c r="G145" s="86"/>
    </row>
    <row r="146" spans="1:6" ht="15">
      <c r="A146" s="65"/>
      <c r="B146" s="65" t="s">
        <v>148</v>
      </c>
      <c r="D146" s="155"/>
      <c r="F146" s="77" t="s">
        <v>152</v>
      </c>
    </row>
    <row r="147" ht="15">
      <c r="D147" s="155"/>
    </row>
    <row r="148" ht="15">
      <c r="D148" s="155"/>
    </row>
    <row r="149" ht="15">
      <c r="D149" s="155"/>
    </row>
    <row r="150" ht="15">
      <c r="D150" s="155"/>
    </row>
    <row r="151" ht="15">
      <c r="D151" s="155"/>
    </row>
    <row r="152" ht="15">
      <c r="D152" s="155"/>
    </row>
    <row r="153" ht="15">
      <c r="D153" s="155"/>
    </row>
    <row r="154" ht="15">
      <c r="D154" s="155"/>
    </row>
    <row r="155" ht="15">
      <c r="D155" s="155"/>
    </row>
    <row r="156" ht="15">
      <c r="D156" s="155"/>
    </row>
    <row r="157" ht="15">
      <c r="D157" s="155"/>
    </row>
    <row r="158" ht="15">
      <c r="D158" s="155"/>
    </row>
    <row r="159" ht="15">
      <c r="D159" s="155"/>
    </row>
    <row r="160" ht="15">
      <c r="D160" s="155"/>
    </row>
    <row r="161" ht="15">
      <c r="D161" s="155"/>
    </row>
    <row r="162" ht="15">
      <c r="D162" s="155"/>
    </row>
    <row r="163" ht="15">
      <c r="D163" s="155"/>
    </row>
    <row r="164" ht="15">
      <c r="D164" s="155"/>
    </row>
    <row r="165" ht="15">
      <c r="D165" s="155"/>
    </row>
    <row r="166" ht="15">
      <c r="D166" s="155"/>
    </row>
    <row r="167" ht="15">
      <c r="D167" s="155"/>
    </row>
    <row r="168" ht="15">
      <c r="D168" s="155"/>
    </row>
    <row r="169" ht="15">
      <c r="D169" s="155"/>
    </row>
    <row r="170" ht="15">
      <c r="D170" s="155"/>
    </row>
    <row r="171" ht="15">
      <c r="D171" s="155"/>
    </row>
    <row r="172" ht="15">
      <c r="D172" s="155"/>
    </row>
    <row r="173" ht="15">
      <c r="D173" s="155"/>
    </row>
    <row r="174" ht="15">
      <c r="D174" s="155"/>
    </row>
    <row r="175" ht="15">
      <c r="D175" s="155"/>
    </row>
    <row r="176" ht="15">
      <c r="D176" s="155"/>
    </row>
    <row r="177" ht="15">
      <c r="D177" s="155"/>
    </row>
    <row r="178" ht="15">
      <c r="D178" s="155"/>
    </row>
    <row r="179" ht="15">
      <c r="D179" s="155"/>
    </row>
    <row r="180" ht="15">
      <c r="D180" s="155"/>
    </row>
    <row r="181" ht="15">
      <c r="D181" s="155"/>
    </row>
    <row r="182" ht="15">
      <c r="D182" s="155"/>
    </row>
    <row r="183" ht="15">
      <c r="D183" s="155"/>
    </row>
    <row r="184" ht="15">
      <c r="D184" s="155"/>
    </row>
    <row r="185" ht="15">
      <c r="D185" s="155"/>
    </row>
    <row r="186" ht="15">
      <c r="D186" s="155"/>
    </row>
    <row r="187" ht="15">
      <c r="D187" s="155"/>
    </row>
    <row r="188" ht="15">
      <c r="D188" s="155"/>
    </row>
    <row r="189" ht="15">
      <c r="D189" s="155"/>
    </row>
    <row r="190" ht="15">
      <c r="D190" s="155"/>
    </row>
    <row r="191" ht="15">
      <c r="D191" s="155"/>
    </row>
    <row r="192" ht="15">
      <c r="D192" s="155"/>
    </row>
    <row r="193" ht="15">
      <c r="D193" s="155"/>
    </row>
    <row r="194" ht="15">
      <c r="D194" s="155"/>
    </row>
    <row r="195" ht="15">
      <c r="D195" s="155"/>
    </row>
    <row r="196" ht="15">
      <c r="D196" s="155"/>
    </row>
    <row r="197" ht="15">
      <c r="D197" s="155"/>
    </row>
    <row r="198" ht="15">
      <c r="D198" s="155"/>
    </row>
    <row r="199" ht="15">
      <c r="D199" s="155"/>
    </row>
    <row r="200" ht="15">
      <c r="D200" s="155"/>
    </row>
    <row r="201" ht="15">
      <c r="D201" s="155"/>
    </row>
    <row r="202" ht="15">
      <c r="D202" s="155"/>
    </row>
    <row r="203" ht="15">
      <c r="D203" s="155"/>
    </row>
    <row r="204" ht="15">
      <c r="D204" s="155"/>
    </row>
    <row r="205" ht="15">
      <c r="D205" s="155"/>
    </row>
    <row r="206" ht="15">
      <c r="D206" s="155"/>
    </row>
    <row r="207" ht="15">
      <c r="D207" s="155"/>
    </row>
    <row r="208" ht="15">
      <c r="D208" s="155"/>
    </row>
    <row r="209" ht="15">
      <c r="D209" s="155"/>
    </row>
    <row r="210" ht="15">
      <c r="D210" s="155"/>
    </row>
    <row r="211" ht="15">
      <c r="D211" s="155"/>
    </row>
    <row r="212" ht="15">
      <c r="D212" s="155"/>
    </row>
    <row r="213" ht="15">
      <c r="D213" s="155"/>
    </row>
    <row r="214" ht="15">
      <c r="D214" s="155"/>
    </row>
    <row r="215" ht="15">
      <c r="D215" s="155"/>
    </row>
    <row r="216" ht="15">
      <c r="D216" s="155"/>
    </row>
    <row r="217" ht="15">
      <c r="D217" s="155"/>
    </row>
    <row r="218" ht="15">
      <c r="D218" s="155"/>
    </row>
    <row r="219" ht="15">
      <c r="D219" s="155"/>
    </row>
    <row r="220" ht="15">
      <c r="D220" s="155"/>
    </row>
    <row r="221" ht="15">
      <c r="D221" s="155"/>
    </row>
    <row r="222" ht="15">
      <c r="D222" s="155"/>
    </row>
    <row r="223" ht="15">
      <c r="D223" s="155"/>
    </row>
    <row r="224" ht="15">
      <c r="D224" s="155"/>
    </row>
    <row r="225" ht="15">
      <c r="D225" s="155"/>
    </row>
    <row r="226" ht="15">
      <c r="D226" s="155"/>
    </row>
    <row r="227" ht="15">
      <c r="D227" s="155"/>
    </row>
    <row r="228" ht="15">
      <c r="D228" s="155"/>
    </row>
    <row r="229" ht="15">
      <c r="D229" s="155"/>
    </row>
    <row r="230" ht="15">
      <c r="D230" s="155"/>
    </row>
    <row r="231" ht="15">
      <c r="D231" s="155"/>
    </row>
    <row r="232" ht="15">
      <c r="D232" s="155"/>
    </row>
    <row r="233" ht="15">
      <c r="D233" s="155"/>
    </row>
    <row r="234" ht="15">
      <c r="D234" s="155"/>
    </row>
    <row r="235" ht="15">
      <c r="D235" s="155"/>
    </row>
    <row r="236" ht="15">
      <c r="D236" s="155"/>
    </row>
    <row r="237" ht="15">
      <c r="D237" s="155"/>
    </row>
    <row r="238" ht="15">
      <c r="D238" s="155"/>
    </row>
    <row r="239" ht="15">
      <c r="D239" s="155"/>
    </row>
    <row r="240" ht="15">
      <c r="D240" s="155"/>
    </row>
    <row r="241" ht="15">
      <c r="D241" s="155"/>
    </row>
    <row r="242" ht="15">
      <c r="D242" s="155"/>
    </row>
    <row r="243" ht="15">
      <c r="D243" s="155"/>
    </row>
    <row r="244" ht="15">
      <c r="D244" s="155"/>
    </row>
    <row r="245" ht="15">
      <c r="D245" s="155"/>
    </row>
    <row r="246" ht="15">
      <c r="D246" s="155"/>
    </row>
    <row r="247" ht="15">
      <c r="D247" s="155"/>
    </row>
    <row r="248" ht="15">
      <c r="D248" s="155"/>
    </row>
    <row r="249" ht="15">
      <c r="D249" s="155"/>
    </row>
    <row r="250" ht="15">
      <c r="D250" s="155"/>
    </row>
    <row r="251" ht="15">
      <c r="D251" s="155"/>
    </row>
    <row r="252" ht="15">
      <c r="D252" s="155"/>
    </row>
    <row r="253" ht="15">
      <c r="D253" s="155"/>
    </row>
    <row r="254" ht="15">
      <c r="D254" s="155"/>
    </row>
    <row r="255" ht="15">
      <c r="D255" s="155"/>
    </row>
    <row r="256" ht="15">
      <c r="D256" s="155"/>
    </row>
    <row r="257" ht="15">
      <c r="D257" s="155"/>
    </row>
    <row r="258" ht="15">
      <c r="D258" s="155"/>
    </row>
    <row r="259" ht="15">
      <c r="D259" s="155"/>
    </row>
    <row r="260" ht="15">
      <c r="D260" s="155"/>
    </row>
    <row r="261" ht="15">
      <c r="D261" s="155"/>
    </row>
    <row r="262" ht="15">
      <c r="D262" s="155"/>
    </row>
    <row r="263" ht="15">
      <c r="D263" s="155"/>
    </row>
    <row r="264" ht="15">
      <c r="D264" s="155"/>
    </row>
    <row r="265" ht="15">
      <c r="D265" s="155"/>
    </row>
    <row r="266" ht="15">
      <c r="D266" s="155"/>
    </row>
    <row r="267" ht="15">
      <c r="D267" s="155"/>
    </row>
    <row r="268" ht="15">
      <c r="D268" s="155"/>
    </row>
    <row r="269" ht="15">
      <c r="D269" s="155"/>
    </row>
    <row r="270" ht="15">
      <c r="D270" s="155"/>
    </row>
    <row r="271" ht="15">
      <c r="D271" s="155"/>
    </row>
    <row r="272" ht="15">
      <c r="D272" s="155"/>
    </row>
    <row r="273" ht="15">
      <c r="D273" s="155"/>
    </row>
    <row r="274" ht="15">
      <c r="D274" s="155"/>
    </row>
    <row r="275" ht="15">
      <c r="D275" s="155"/>
    </row>
    <row r="276" ht="15">
      <c r="D276" s="155"/>
    </row>
    <row r="277" ht="15">
      <c r="D277" s="155"/>
    </row>
    <row r="278" ht="15">
      <c r="D278" s="155"/>
    </row>
    <row r="279" ht="15">
      <c r="D279" s="155"/>
    </row>
    <row r="280" ht="15">
      <c r="D280" s="155"/>
    </row>
    <row r="281" ht="15">
      <c r="D281" s="155"/>
    </row>
    <row r="282" ht="15">
      <c r="D282" s="155"/>
    </row>
    <row r="283" ht="15">
      <c r="D283" s="155"/>
    </row>
    <row r="284" ht="15">
      <c r="D284" s="155"/>
    </row>
    <row r="285" ht="15">
      <c r="D285" s="155"/>
    </row>
    <row r="286" ht="15">
      <c r="D286" s="155"/>
    </row>
    <row r="287" ht="15">
      <c r="D287" s="155"/>
    </row>
    <row r="288" ht="15">
      <c r="D288" s="155"/>
    </row>
    <row r="289" ht="15">
      <c r="D289" s="155"/>
    </row>
    <row r="290" ht="15">
      <c r="D290" s="155"/>
    </row>
    <row r="291" ht="15">
      <c r="D291" s="155"/>
    </row>
    <row r="292" ht="15">
      <c r="D292" s="155"/>
    </row>
    <row r="293" ht="15">
      <c r="D293" s="155"/>
    </row>
    <row r="294" ht="15">
      <c r="D294" s="155"/>
    </row>
    <row r="295" ht="15">
      <c r="D295" s="155"/>
    </row>
    <row r="296" ht="15">
      <c r="D296" s="155"/>
    </row>
    <row r="297" ht="15">
      <c r="D297" s="155"/>
    </row>
    <row r="298" ht="15">
      <c r="D298" s="155"/>
    </row>
    <row r="299" ht="15">
      <c r="D299" s="155"/>
    </row>
    <row r="300" ht="15">
      <c r="D300" s="155"/>
    </row>
    <row r="301" ht="15">
      <c r="D301" s="155"/>
    </row>
    <row r="302" ht="15">
      <c r="D302" s="155"/>
    </row>
    <row r="303" ht="15">
      <c r="D303" s="155"/>
    </row>
    <row r="304" ht="15">
      <c r="D304" s="155"/>
    </row>
    <row r="305" ht="15">
      <c r="D305" s="155"/>
    </row>
    <row r="306" ht="15">
      <c r="D306" s="155"/>
    </row>
    <row r="307" ht="15">
      <c r="D307" s="155"/>
    </row>
    <row r="308" ht="15">
      <c r="D308" s="155"/>
    </row>
    <row r="309" ht="15">
      <c r="D309" s="155"/>
    </row>
    <row r="310" ht="15">
      <c r="D310" s="155"/>
    </row>
    <row r="311" ht="15">
      <c r="D311" s="155"/>
    </row>
    <row r="312" ht="15">
      <c r="D312" s="155"/>
    </row>
    <row r="313" ht="15">
      <c r="D313" s="155"/>
    </row>
    <row r="314" ht="15">
      <c r="D314" s="155"/>
    </row>
    <row r="315" ht="15">
      <c r="D315" s="155"/>
    </row>
    <row r="316" ht="15">
      <c r="D316" s="155"/>
    </row>
    <row r="317" ht="15">
      <c r="D317" s="155"/>
    </row>
    <row r="318" ht="15">
      <c r="D318" s="155"/>
    </row>
    <row r="319" ht="15">
      <c r="D319" s="155"/>
    </row>
    <row r="320" ht="15">
      <c r="D320" s="155"/>
    </row>
    <row r="321" ht="15">
      <c r="D321" s="155"/>
    </row>
    <row r="322" ht="15">
      <c r="D322" s="155"/>
    </row>
    <row r="323" ht="15">
      <c r="D323" s="155"/>
    </row>
    <row r="324" ht="15">
      <c r="D324" s="155"/>
    </row>
    <row r="325" ht="15">
      <c r="D325" s="155"/>
    </row>
    <row r="326" ht="15">
      <c r="D326" s="155"/>
    </row>
    <row r="327" ht="15">
      <c r="D327" s="155"/>
    </row>
    <row r="328" ht="15">
      <c r="D328" s="155"/>
    </row>
    <row r="329" ht="15">
      <c r="D329" s="155"/>
    </row>
    <row r="330" ht="15">
      <c r="D330" s="155"/>
    </row>
    <row r="331" ht="15">
      <c r="D331" s="155"/>
    </row>
    <row r="332" ht="15">
      <c r="D332" s="155"/>
    </row>
  </sheetData>
  <sheetProtection/>
  <mergeCells count="18">
    <mergeCell ref="D10:E10"/>
    <mergeCell ref="E5:G5"/>
    <mergeCell ref="E6:G6"/>
    <mergeCell ref="B8:G8"/>
    <mergeCell ref="E1:G1"/>
    <mergeCell ref="E2:G2"/>
    <mergeCell ref="E3:G3"/>
    <mergeCell ref="E4:G4"/>
    <mergeCell ref="A10:A12"/>
    <mergeCell ref="E11:E12"/>
    <mergeCell ref="D11:D12"/>
    <mergeCell ref="B51:G51"/>
    <mergeCell ref="B84:G84"/>
    <mergeCell ref="C10:C12"/>
    <mergeCell ref="F10:F12"/>
    <mergeCell ref="G10:G12"/>
    <mergeCell ref="B37:G37"/>
    <mergeCell ref="B10:B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3" r:id="rId3"/>
  <rowBreaks count="2" manualBreakCount="2">
    <brk id="31" max="6" man="1"/>
    <brk id="56" max="6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Bainyakshina</dc:creator>
  <cp:keywords/>
  <dc:description/>
  <cp:lastModifiedBy>SAdmin</cp:lastModifiedBy>
  <cp:lastPrinted>2018-11-12T13:11:47Z</cp:lastPrinted>
  <dcterms:created xsi:type="dcterms:W3CDTF">2010-11-18T16:28:39Z</dcterms:created>
  <dcterms:modified xsi:type="dcterms:W3CDTF">2018-11-26T07:54:03Z</dcterms:modified>
  <cp:category/>
  <cp:version/>
  <cp:contentType/>
  <cp:contentStatus/>
</cp:coreProperties>
</file>